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55" yWindow="65506" windowWidth="8655" windowHeight="8190" tabRatio="687" activeTab="0"/>
  </bookViews>
  <sheets>
    <sheet name="PENSIONADOS" sheetId="1" r:id="rId1"/>
  </sheets>
  <definedNames>
    <definedName name="_xlnm.Print_Area" localSheetId="0">'PENSIONADOS'!$A$1:$L$144</definedName>
  </definedNames>
  <calcPr fullCalcOnLoad="1"/>
</workbook>
</file>

<file path=xl/sharedStrings.xml><?xml version="1.0" encoding="utf-8"?>
<sst xmlns="http://schemas.openxmlformats.org/spreadsheetml/2006/main" count="373" uniqueCount="199">
  <si>
    <t>MUNICIPIO DE ZAPOTLANEJO, JALISCO</t>
  </si>
  <si>
    <t>NOMINA DE SUELDO</t>
  </si>
  <si>
    <t>HOJA # 1</t>
  </si>
  <si>
    <t>PERCEPCIONES</t>
  </si>
  <si>
    <t>SUB</t>
  </si>
  <si>
    <t xml:space="preserve">NOMBRE </t>
  </si>
  <si>
    <t>CARGO</t>
  </si>
  <si>
    <t>SALARIO</t>
  </si>
  <si>
    <t>OTRAS</t>
  </si>
  <si>
    <t>DESC. PRESTAMO</t>
  </si>
  <si>
    <t>FONACOT</t>
  </si>
  <si>
    <t>SUELDO NETO</t>
  </si>
  <si>
    <t>FIRMA</t>
  </si>
  <si>
    <t>CTA</t>
  </si>
  <si>
    <t>PENSIONADOS Y JUBILADOS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</si>
  <si>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</si>
  <si>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</si>
  <si>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</si>
  <si>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</si>
  <si>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</si>
  <si>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</si>
  <si>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</si>
  <si>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</si>
  <si>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</si>
  <si>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</si>
  <si>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</si>
  <si>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</si>
  <si>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</si>
  <si>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</si>
  <si>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</si>
  <si>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Ma. Concepcion Naranjo Molina</t>
  </si>
  <si>
    <t>Hildeliza Rodriguez Camacho</t>
  </si>
  <si>
    <t>TOTAL</t>
  </si>
  <si>
    <t>HOJA # 2</t>
  </si>
  <si>
    <t>Ezequiel Alvarez Salcedo</t>
  </si>
  <si>
    <t>Lucio Vera Gonzalez</t>
  </si>
  <si>
    <t>Ramon Lomeli Limon</t>
  </si>
  <si>
    <t>Juan Aceves Gonzalez</t>
  </si>
  <si>
    <t>Roberto Garcia Olivarez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</si>
  <si>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</si>
  <si>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</si>
  <si>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</si>
  <si>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</si>
  <si>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</si>
  <si>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</si>
  <si>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</si>
  <si>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HOJA # 3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</si>
  <si>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</si>
  <si>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</si>
  <si>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</si>
  <si>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</si>
  <si>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</si>
  <si>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</si>
  <si>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</si>
  <si>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</si>
  <si>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</si>
  <si>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</si>
  <si>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</si>
  <si>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</si>
  <si>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</si>
  <si>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</si>
  <si>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</si>
  <si>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</si>
  <si>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</si>
  <si>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</si>
  <si>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</si>
  <si>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</si>
  <si>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HOJA # 4</t>
  </si>
  <si>
    <t>Gregorio Ruiz Ruiz</t>
  </si>
  <si>
    <t>Sidronio Nuño Ruiz</t>
  </si>
  <si>
    <t>Agustin Padilla Renteria</t>
  </si>
  <si>
    <t>Apolonio Maciel Silva</t>
  </si>
  <si>
    <t>Audon Carrazco Orozco</t>
  </si>
  <si>
    <t>Armando Trujillo Garcia</t>
  </si>
  <si>
    <t>Desiderio Jimenez Padilla</t>
  </si>
  <si>
    <t>Porfirio Muñiz Miranda</t>
  </si>
  <si>
    <t>Carlos Mancilla Hernandez</t>
  </si>
  <si>
    <t>DEDUCCIONES</t>
  </si>
  <si>
    <t>Genaro Balvanera Flores</t>
  </si>
  <si>
    <t>Rafael Jimenez Nuño</t>
  </si>
  <si>
    <t>Celia Maldonado Torres</t>
  </si>
  <si>
    <t>Rocio Leticia Rojas Davalos</t>
  </si>
  <si>
    <t>Benjamin Ruiz Ruiz</t>
  </si>
  <si>
    <t>J. Encarnacion Ruiz Ruiz</t>
  </si>
  <si>
    <t>Alfonso Maldonado Ramirez</t>
  </si>
  <si>
    <t>FONDO AHORRO</t>
  </si>
  <si>
    <t>FA</t>
  </si>
  <si>
    <t>HOJA # 5</t>
  </si>
  <si>
    <t xml:space="preserve"> </t>
  </si>
  <si>
    <t>Ma. Ines Lomeli Chavez</t>
  </si>
  <si>
    <t>Catalina Mendoza Jauregui</t>
  </si>
  <si>
    <t>Sara Alicia Pulido Davalos</t>
  </si>
  <si>
    <t>Antonio de la Torre Plascencia</t>
  </si>
  <si>
    <t>Emilia Torres Mercado</t>
  </si>
  <si>
    <t>Teresa Garcia Sanchez</t>
  </si>
  <si>
    <t>Ramona Rodriguez Renteria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</si>
  <si>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</si>
  <si>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Juan Martin Moran Maldonado</t>
  </si>
  <si>
    <t>CODIGO</t>
  </si>
  <si>
    <t>A01</t>
  </si>
  <si>
    <t>A02</t>
  </si>
  <si>
    <t>A03</t>
  </si>
  <si>
    <t>A05</t>
  </si>
  <si>
    <t>A04</t>
  </si>
  <si>
    <t>A06</t>
  </si>
  <si>
    <t>A07</t>
  </si>
  <si>
    <t>A09</t>
  </si>
  <si>
    <t>A08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</si>
  <si>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</si>
  <si>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</si>
  <si>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</si>
  <si>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</si>
  <si>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</si>
  <si>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</si>
  <si>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</si>
  <si>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</si>
  <si>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</si>
  <si>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</si>
  <si>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</si>
  <si>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</si>
  <si>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</si>
  <si>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</si>
  <si>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</si>
  <si>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</si>
  <si>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</si>
  <si>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</si>
  <si>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</si>
  <si>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</si>
  <si>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A42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</si>
  <si>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</si>
  <si>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</si>
  <si>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</si>
  <si>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</si>
  <si>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</si>
  <si>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</si>
  <si>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</si>
  <si>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</si>
  <si>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</si>
  <si>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</si>
  <si>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</si>
  <si>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</si>
  <si>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A43</t>
  </si>
  <si>
    <t>A44</t>
  </si>
  <si>
    <t>A45</t>
  </si>
  <si>
    <t>A46</t>
  </si>
  <si>
    <t>A47</t>
  </si>
  <si>
    <t>A48</t>
  </si>
  <si>
    <t>A49</t>
  </si>
  <si>
    <t>A51</t>
  </si>
  <si>
    <t>A52</t>
  </si>
  <si>
    <t>A54</t>
  </si>
  <si>
    <t>A55</t>
  </si>
  <si>
    <t>A57</t>
  </si>
  <si>
    <t>A58</t>
  </si>
  <si>
    <t>A60</t>
  </si>
  <si>
    <t>A63</t>
  </si>
  <si>
    <t>A61</t>
  </si>
  <si>
    <t>A56</t>
  </si>
  <si>
    <t>A53</t>
  </si>
  <si>
    <t>A62</t>
  </si>
  <si>
    <t>A59</t>
  </si>
  <si>
    <t>A50</t>
  </si>
  <si>
    <t>A64</t>
  </si>
  <si>
    <t>Green Vizcarra Cuauhtemoc</t>
  </si>
  <si>
    <t>Gutierrez Rodriguez J. Jesus</t>
  </si>
  <si>
    <t>A65</t>
  </si>
  <si>
    <t>De Lira Nuñez Emilio</t>
  </si>
  <si>
    <t>A66</t>
  </si>
  <si>
    <t>A67</t>
  </si>
  <si>
    <t>Carbajal Camarena Ma. Beatriz</t>
  </si>
  <si>
    <t>A68</t>
  </si>
  <si>
    <t>Barva Trujillo Jose</t>
  </si>
  <si>
    <t>A69</t>
  </si>
  <si>
    <t>Arevalos Garcia Ma. Teresa</t>
  </si>
  <si>
    <t>Total Percepciones</t>
  </si>
  <si>
    <t>Total Deducciones</t>
  </si>
  <si>
    <t>HOJA # 6</t>
  </si>
  <si>
    <t>A70</t>
  </si>
  <si>
    <t>Arambula Nuño Rita</t>
  </si>
  <si>
    <t>Jubilacion</t>
  </si>
  <si>
    <t>Casillas Reynoso Miguel</t>
  </si>
  <si>
    <t>A71</t>
  </si>
  <si>
    <t>Dominguez Gonzalez Cristobal</t>
  </si>
  <si>
    <t>A72</t>
  </si>
  <si>
    <t>A73</t>
  </si>
  <si>
    <t>A74</t>
  </si>
  <si>
    <t>A75</t>
  </si>
  <si>
    <t>Serratos Martinez Jose</t>
  </si>
  <si>
    <t>Herrera Perez David</t>
  </si>
  <si>
    <t>Gutierrez De Loza Ylario</t>
  </si>
  <si>
    <t>A76</t>
  </si>
  <si>
    <t>Murillo Tapia Juan</t>
  </si>
  <si>
    <r>
      <t xml:space="preserve">           </t>
    </r>
    <r>
      <rPr>
        <b/>
        <sz val="8"/>
        <color indexed="17"/>
        <rFont val="Arial"/>
        <family val="2"/>
      </rPr>
      <t>2018-2021</t>
    </r>
  </si>
  <si>
    <t xml:space="preserve">           2018-2021</t>
  </si>
  <si>
    <r>
      <t xml:space="preserve">                </t>
    </r>
    <r>
      <rPr>
        <b/>
        <sz val="8"/>
        <color indexed="17"/>
        <rFont val="Arial"/>
        <family val="2"/>
      </rPr>
      <t>2018-2021</t>
    </r>
  </si>
  <si>
    <t>Calderon Lopez J. Nieves</t>
  </si>
  <si>
    <t>A77</t>
  </si>
  <si>
    <t>SEGUNDA QUINCENA ENERO 2019</t>
  </si>
  <si>
    <t xml:space="preserve">SEGUNDA QUINCENA ENERO 2019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</si>
</sst>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  <numFmt numFmtId="167" formatCode="[$-80A]dddd\,\ dd&quot; de &quot;mmmm&quot; de &quot;yyyy"/>
    <numFmt numFmtId="168" formatCode="[$-80A]hh:mm:ss\ AM/PM"/>
    <numFmt numFmtId="169" formatCode="&quot;$&quot;#,##0.00"/>
    <numFmt numFmtId="170" formatCode="_-&quot;$&quot;* #,##0.000_-;\-&quot;$&quot;* #,##0.000_-;_-&quot;$&quot;* &quot;-&quot;??_-;_-@_-"/>
    <numFmt numFmtId="171" formatCode="_-&quot;$&quot;* #,##0.0_-;\-&quot;$&quot;* #,##0.0_-;_-&quot;$&quot;* &quot;-&quot;??_-;_-@_-"/>
    <numFmt numFmtId="172" formatCode="_-&quot;$&quot;* #,##0_-;\-&quot;$&quot;* #,##0_-;_-&quot;$&quot;* &quot;-&quot;??_-;_-@_-"/>
    <numFmt numFmtId="173" formatCode="&quot;$&quot;#,##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9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1" borderId="0" applyNumberFormat="0" applyBorder="0" applyAlignment="0" applyProtection="0"/>
    <xf numFmtId="2" fontId="3" fillId="0" borderId="0">
      <alignment horizontal="center"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95">
    <xf numFmtId="0" fontId="0" fillId="0" borderId="0" xfId="0" applyAlignment="1">
      <alignment/>
    </xf>
    <xf numFmtId="164" fontId="0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8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8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64" fontId="3" fillId="0" borderId="11" xfId="48" applyFont="1" applyFill="1" applyBorder="1" applyAlignment="1" applyProtection="1">
      <alignment horizontal="center"/>
      <protection/>
    </xf>
    <xf numFmtId="0" fontId="0" fillId="0" borderId="0" xfId="0" applyBorder="1" applyAlignment="1">
      <alignment/>
    </xf>
    <xf numFmtId="164" fontId="3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166" fontId="0" fillId="33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164" fontId="9" fillId="0" borderId="12" xfId="48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/>
    </xf>
    <xf numFmtId="43" fontId="0" fillId="0" borderId="0" xfId="0" applyNumberFormat="1" applyAlignment="1">
      <alignment/>
    </xf>
    <xf numFmtId="0" fontId="3" fillId="0" borderId="12" xfId="0" applyFont="1" applyFill="1" applyBorder="1" applyAlignment="1">
      <alignment horizontal="left" vertical="center"/>
    </xf>
    <xf numFmtId="0" fontId="3" fillId="0" borderId="12" xfId="54" applyFont="1" applyFill="1" applyBorder="1" applyAlignment="1">
      <alignment vertical="center"/>
      <protection/>
    </xf>
    <xf numFmtId="0" fontId="9" fillId="0" borderId="12" xfId="54" applyFont="1" applyFill="1" applyBorder="1" applyAlignment="1">
      <alignment vertical="center"/>
      <protection/>
    </xf>
    <xf numFmtId="0" fontId="2" fillId="0" borderId="13" xfId="0" applyFont="1" applyBorder="1" applyAlignment="1">
      <alignment horizontal="center"/>
    </xf>
    <xf numFmtId="0" fontId="3" fillId="0" borderId="14" xfId="54" applyFont="1" applyBorder="1" applyAlignment="1">
      <alignment vertical="center"/>
      <protection/>
    </xf>
    <xf numFmtId="0" fontId="3" fillId="0" borderId="15" xfId="48" applyNumberFormat="1" applyFont="1" applyFill="1" applyBorder="1" applyAlignment="1" applyProtection="1">
      <alignment horizontal="center"/>
      <protection/>
    </xf>
    <xf numFmtId="164" fontId="3" fillId="0" borderId="16" xfId="48" applyFont="1" applyFill="1" applyBorder="1" applyAlignment="1" applyProtection="1">
      <alignment/>
      <protection/>
    </xf>
    <xf numFmtId="164" fontId="3" fillId="0" borderId="16" xfId="48" applyFont="1" applyFill="1" applyBorder="1" applyAlignment="1" applyProtection="1">
      <alignment horizontal="center"/>
      <protection/>
    </xf>
    <xf numFmtId="164" fontId="3" fillId="0" borderId="17" xfId="48" applyFont="1" applyFill="1" applyBorder="1" applyAlignment="1" applyProtection="1">
      <alignment horizontal="center"/>
      <protection/>
    </xf>
    <xf numFmtId="0" fontId="3" fillId="0" borderId="12" xfId="54" applyFont="1" applyFill="1" applyBorder="1" applyAlignment="1">
      <alignment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8" fillId="0" borderId="12" xfId="0" applyFont="1" applyBorder="1" applyAlignment="1">
      <alignment horizontal="left"/>
    </xf>
    <xf numFmtId="164" fontId="2" fillId="0" borderId="0" xfId="48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8" fillId="0" borderId="24" xfId="0" applyFont="1" applyBorder="1" applyAlignment="1">
      <alignment horizontal="left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55" fillId="0" borderId="0" xfId="0" applyNumberFormat="1" applyFont="1" applyAlignment="1">
      <alignment/>
    </xf>
    <xf numFmtId="164" fontId="55" fillId="0" borderId="0" xfId="48" applyFont="1" applyFill="1" applyBorder="1" applyAlignment="1" applyProtection="1">
      <alignment/>
      <protection/>
    </xf>
    <xf numFmtId="0" fontId="55" fillId="0" borderId="0" xfId="0" applyFont="1" applyAlignment="1">
      <alignment/>
    </xf>
    <xf numFmtId="43" fontId="55" fillId="0" borderId="0" xfId="0" applyNumberFormat="1" applyFont="1" applyAlignment="1">
      <alignment/>
    </xf>
    <xf numFmtId="164" fontId="56" fillId="0" borderId="0" xfId="48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3" fillId="0" borderId="0" xfId="48" applyNumberFormat="1" applyFont="1" applyFill="1" applyBorder="1" applyAlignment="1" applyProtection="1">
      <alignment/>
      <protection/>
    </xf>
    <xf numFmtId="3" fontId="3" fillId="0" borderId="25" xfId="48" applyNumberFormat="1" applyFont="1" applyFill="1" applyBorder="1" applyAlignment="1" applyProtection="1">
      <alignment horizontal="center"/>
      <protection/>
    </xf>
    <xf numFmtId="3" fontId="0" fillId="0" borderId="0" xfId="0" applyNumberFormat="1" applyBorder="1" applyAlignment="1">
      <alignment/>
    </xf>
    <xf numFmtId="3" fontId="2" fillId="0" borderId="0" xfId="48" applyNumberFormat="1" applyFont="1" applyFill="1" applyBorder="1" applyAlignment="1" applyProtection="1">
      <alignment/>
      <protection/>
    </xf>
    <xf numFmtId="3" fontId="0" fillId="0" borderId="0" xfId="48" applyNumberFormat="1" applyFont="1" applyFill="1" applyBorder="1" applyAlignment="1" applyProtection="1">
      <alignment/>
      <protection/>
    </xf>
    <xf numFmtId="3" fontId="6" fillId="0" borderId="18" xfId="0" applyNumberFormat="1" applyFont="1" applyBorder="1" applyAlignment="1">
      <alignment horizontal="center" vertical="center" wrapText="1"/>
    </xf>
    <xf numFmtId="3" fontId="55" fillId="0" borderId="0" xfId="48" applyNumberFormat="1" applyFont="1" applyFill="1" applyBorder="1" applyAlignment="1" applyProtection="1">
      <alignment/>
      <protection/>
    </xf>
    <xf numFmtId="3" fontId="57" fillId="0" borderId="0" xfId="0" applyNumberFormat="1" applyFont="1" applyAlignment="1">
      <alignment/>
    </xf>
    <xf numFmtId="3" fontId="11" fillId="0" borderId="0" xfId="48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0" fillId="37" borderId="0" xfId="54" applyFont="1" applyFill="1" applyBorder="1" applyAlignment="1">
      <alignment vertical="center"/>
      <protection/>
    </xf>
    <xf numFmtId="164" fontId="2" fillId="0" borderId="0" xfId="48" applyFont="1" applyFill="1" applyBorder="1" applyAlignment="1" applyProtection="1">
      <alignment horizontal="center" vertical="center"/>
      <protection/>
    </xf>
    <xf numFmtId="3" fontId="2" fillId="0" borderId="0" xfId="48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12" fillId="38" borderId="0" xfId="0" applyFont="1" applyFill="1" applyAlignment="1">
      <alignment/>
    </xf>
    <xf numFmtId="164" fontId="2" fillId="38" borderId="26" xfId="48" applyFont="1" applyFill="1" applyBorder="1" applyAlignment="1" applyProtection="1">
      <alignment/>
      <protection/>
    </xf>
    <xf numFmtId="44" fontId="3" fillId="0" borderId="12" xfId="48" applyNumberFormat="1" applyFont="1" applyFill="1" applyBorder="1" applyAlignment="1" applyProtection="1">
      <alignment horizontal="center" vertical="center"/>
      <protection/>
    </xf>
    <xf numFmtId="44" fontId="3" fillId="0" borderId="12" xfId="48" applyNumberFormat="1" applyFont="1" applyFill="1" applyBorder="1" applyAlignment="1" applyProtection="1">
      <alignment/>
      <protection/>
    </xf>
    <xf numFmtId="44" fontId="3" fillId="0" borderId="12" xfId="48" applyNumberFormat="1" applyFont="1" applyFill="1" applyBorder="1" applyAlignment="1" applyProtection="1">
      <alignment horizontal="center"/>
      <protection/>
    </xf>
    <xf numFmtId="44" fontId="3" fillId="37" borderId="12" xfId="0" applyNumberFormat="1" applyFont="1" applyFill="1" applyBorder="1" applyAlignment="1">
      <alignment horizontal="center"/>
    </xf>
    <xf numFmtId="44" fontId="9" fillId="37" borderId="12" xfId="48" applyNumberFormat="1" applyFont="1" applyFill="1" applyBorder="1" applyAlignment="1" applyProtection="1">
      <alignment horizontal="center" vertical="center"/>
      <protection/>
    </xf>
    <xf numFmtId="44" fontId="3" fillId="0" borderId="12" xfId="48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Border="1" applyAlignment="1">
      <alignment/>
    </xf>
    <xf numFmtId="169" fontId="3" fillId="0" borderId="12" xfId="48" applyNumberFormat="1" applyFont="1" applyFill="1" applyBorder="1" applyAlignment="1" applyProtection="1">
      <alignment horizontal="center" vertical="center"/>
      <protection/>
    </xf>
    <xf numFmtId="169" fontId="3" fillId="0" borderId="12" xfId="48" applyNumberFormat="1" applyFont="1" applyFill="1" applyBorder="1" applyAlignment="1" applyProtection="1">
      <alignment/>
      <protection/>
    </xf>
    <xf numFmtId="169" fontId="3" fillId="0" borderId="12" xfId="48" applyNumberFormat="1" applyFont="1" applyFill="1" applyBorder="1" applyAlignment="1" applyProtection="1">
      <alignment horizontal="center"/>
      <protection/>
    </xf>
    <xf numFmtId="169" fontId="9" fillId="0" borderId="12" xfId="48" applyNumberFormat="1" applyFont="1" applyFill="1" applyBorder="1" applyAlignment="1" applyProtection="1">
      <alignment horizontal="center" vertical="center"/>
      <protection/>
    </xf>
    <xf numFmtId="169" fontId="3" fillId="0" borderId="12" xfId="48" applyNumberFormat="1" applyFont="1" applyFill="1" applyBorder="1" applyAlignment="1" applyProtection="1">
      <alignment vertical="center"/>
      <protection/>
    </xf>
    <xf numFmtId="169" fontId="3" fillId="0" borderId="12" xfId="0" applyNumberFormat="1" applyFont="1" applyBorder="1" applyAlignment="1">
      <alignment vertical="center"/>
    </xf>
    <xf numFmtId="169" fontId="3" fillId="0" borderId="27" xfId="48" applyNumberFormat="1" applyFont="1" applyFill="1" applyBorder="1" applyAlignment="1" applyProtection="1">
      <alignment horizontal="center" vertical="center"/>
      <protection/>
    </xf>
    <xf numFmtId="169" fontId="3" fillId="0" borderId="27" xfId="48" applyNumberFormat="1" applyFont="1" applyFill="1" applyBorder="1" applyAlignment="1" applyProtection="1">
      <alignment horizontal="center"/>
      <protection/>
    </xf>
    <xf numFmtId="0" fontId="58" fillId="0" borderId="12" xfId="54" applyFont="1" applyFill="1" applyBorder="1" applyAlignment="1">
      <alignment vertical="center"/>
      <protection/>
    </xf>
    <xf numFmtId="0" fontId="58" fillId="0" borderId="12" xfId="54" applyFont="1" applyFill="1" applyBorder="1" applyAlignment="1">
      <alignment vertical="center" wrapText="1"/>
      <protection/>
    </xf>
    <xf numFmtId="0" fontId="6" fillId="0" borderId="0" xfId="0" applyFont="1" applyBorder="1" applyAlignment="1">
      <alignment horizontal="center"/>
    </xf>
    <xf numFmtId="0" fontId="13" fillId="0" borderId="12" xfId="0" applyFont="1" applyBorder="1" applyAlignment="1">
      <alignment vertical="center"/>
    </xf>
    <xf numFmtId="0" fontId="0" fillId="0" borderId="12" xfId="0" applyNumberFormat="1" applyFill="1" applyBorder="1" applyAlignment="1">
      <alignment/>
    </xf>
    <xf numFmtId="0" fontId="3" fillId="0" borderId="12" xfId="0" applyFont="1" applyBorder="1" applyAlignment="1">
      <alignment horizontal="left"/>
    </xf>
    <xf numFmtId="169" fontId="9" fillId="37" borderId="27" xfId="48" applyNumberFormat="1" applyFont="1" applyFill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3" fontId="6" fillId="0" borderId="30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31" xfId="0" applyFont="1" applyBorder="1" applyAlignment="1">
      <alignment horizontal="left"/>
    </xf>
    <xf numFmtId="169" fontId="2" fillId="0" borderId="32" xfId="48" applyNumberFormat="1" applyFont="1" applyFill="1" applyBorder="1" applyAlignment="1" applyProtection="1">
      <alignment/>
      <protection/>
    </xf>
    <xf numFmtId="169" fontId="2" fillId="0" borderId="33" xfId="48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" fillId="0" borderId="29" xfId="0" applyFont="1" applyBorder="1" applyAlignment="1">
      <alignment/>
    </xf>
    <xf numFmtId="3" fontId="3" fillId="0" borderId="37" xfId="48" applyNumberFormat="1" applyFont="1" applyFill="1" applyBorder="1" applyAlignment="1" applyProtection="1">
      <alignment/>
      <protection/>
    </xf>
    <xf numFmtId="169" fontId="2" fillId="0" borderId="38" xfId="48" applyNumberFormat="1" applyFont="1" applyFill="1" applyBorder="1" applyAlignment="1" applyProtection="1">
      <alignment horizontal="center" vertical="center"/>
      <protection/>
    </xf>
    <xf numFmtId="164" fontId="3" fillId="0" borderId="0" xfId="48" applyFont="1" applyFill="1" applyBorder="1" applyAlignment="1" applyProtection="1">
      <alignment vertical="center"/>
      <protection/>
    </xf>
    <xf numFmtId="164" fontId="2" fillId="0" borderId="0" xfId="48" applyFont="1" applyFill="1" applyBorder="1" applyAlignment="1" applyProtection="1">
      <alignment vertical="center"/>
      <protection/>
    </xf>
    <xf numFmtId="169" fontId="2" fillId="0" borderId="0" xfId="48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6" fillId="0" borderId="39" xfId="0" applyFont="1" applyBorder="1" applyAlignment="1">
      <alignment horizontal="center"/>
    </xf>
    <xf numFmtId="0" fontId="3" fillId="0" borderId="12" xfId="0" applyFont="1" applyBorder="1" applyAlignment="1">
      <alignment vertical="center"/>
    </xf>
    <xf numFmtId="0" fontId="12" fillId="0" borderId="0" xfId="0" applyNumberFormat="1" applyFont="1" applyFill="1" applyAlignment="1">
      <alignment/>
    </xf>
    <xf numFmtId="43" fontId="0" fillId="0" borderId="0" xfId="0" applyNumberFormat="1" applyFill="1" applyAlignment="1">
      <alignment/>
    </xf>
    <xf numFmtId="0" fontId="13" fillId="0" borderId="12" xfId="0" applyFont="1" applyFill="1" applyBorder="1" applyAlignment="1">
      <alignment vertical="center"/>
    </xf>
    <xf numFmtId="169" fontId="3" fillId="0" borderId="1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169" fontId="2" fillId="0" borderId="41" xfId="48" applyNumberFormat="1" applyFont="1" applyFill="1" applyBorder="1" applyAlignment="1" applyProtection="1">
      <alignment horizontal="center"/>
      <protection/>
    </xf>
    <xf numFmtId="169" fontId="3" fillId="0" borderId="12" xfId="54" applyNumberFormat="1" applyFont="1" applyFill="1" applyBorder="1" applyAlignment="1">
      <alignment vertical="center" wrapText="1"/>
      <protection/>
    </xf>
    <xf numFmtId="169" fontId="9" fillId="0" borderId="12" xfId="0" applyNumberFormat="1" applyFont="1" applyFill="1" applyBorder="1" applyAlignment="1">
      <alignment vertical="center"/>
    </xf>
    <xf numFmtId="169" fontId="3" fillId="0" borderId="12" xfId="54" applyNumberFormat="1" applyFont="1" applyFill="1" applyBorder="1" applyAlignment="1">
      <alignment vertical="center"/>
      <protection/>
    </xf>
    <xf numFmtId="169" fontId="9" fillId="0" borderId="12" xfId="54" applyNumberFormat="1" applyFont="1" applyFill="1" applyBorder="1" applyAlignment="1">
      <alignment vertical="center"/>
      <protection/>
    </xf>
    <xf numFmtId="169" fontId="3" fillId="0" borderId="12" xfId="0" applyNumberFormat="1" applyFont="1" applyFill="1" applyBorder="1" applyAlignment="1">
      <alignment horizontal="left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3" fontId="6" fillId="0" borderId="52" xfId="0" applyNumberFormat="1" applyFont="1" applyBorder="1" applyAlignment="1">
      <alignment horizontal="center" vertical="center" wrapText="1"/>
    </xf>
    <xf numFmtId="3" fontId="6" fillId="0" borderId="53" xfId="0" applyNumberFormat="1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/>
    </xf>
    <xf numFmtId="0" fontId="2" fillId="39" borderId="16" xfId="0" applyFont="1" applyFill="1" applyBorder="1" applyAlignment="1">
      <alignment horizontal="center"/>
    </xf>
    <xf numFmtId="0" fontId="2" fillId="39" borderId="57" xfId="0" applyFont="1" applyFill="1" applyBorder="1" applyAlignment="1">
      <alignment horizontal="center"/>
    </xf>
    <xf numFmtId="164" fontId="2" fillId="0" borderId="15" xfId="48" applyFont="1" applyFill="1" applyBorder="1" applyAlignment="1" applyProtection="1">
      <alignment horizontal="center"/>
      <protection/>
    </xf>
    <xf numFmtId="164" fontId="2" fillId="0" borderId="58" xfId="48" applyFont="1" applyFill="1" applyBorder="1" applyAlignment="1" applyProtection="1">
      <alignment horizontal="center"/>
      <protection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3" fontId="6" fillId="0" borderId="48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164" fontId="2" fillId="0" borderId="14" xfId="48" applyFont="1" applyFill="1" applyBorder="1" applyAlignment="1" applyProtection="1">
      <alignment horizontal="center"/>
      <protection/>
    </xf>
    <xf numFmtId="164" fontId="2" fillId="0" borderId="61" xfId="48" applyFont="1" applyFill="1" applyBorder="1" applyAlignment="1" applyProtection="1">
      <alignment horizontal="center"/>
      <protection/>
    </xf>
    <xf numFmtId="164" fontId="2" fillId="0" borderId="62" xfId="48" applyFont="1" applyFill="1" applyBorder="1" applyAlignment="1" applyProtection="1">
      <alignment horizontal="center"/>
      <protection/>
    </xf>
    <xf numFmtId="164" fontId="2" fillId="0" borderId="63" xfId="48" applyFont="1" applyFill="1" applyBorder="1" applyAlignment="1" applyProtection="1">
      <alignment horizontal="center"/>
      <protection/>
    </xf>
    <xf numFmtId="0" fontId="6" fillId="0" borderId="64" xfId="0" applyFont="1" applyBorder="1" applyAlignment="1">
      <alignment horizontal="center" vertical="center"/>
    </xf>
    <xf numFmtId="0" fontId="2" fillId="39" borderId="0" xfId="0" applyFont="1" applyFill="1" applyBorder="1" applyAlignment="1">
      <alignment horizont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3" fontId="6" fillId="0" borderId="44" xfId="0" applyNumberFormat="1" applyFont="1" applyBorder="1" applyAlignment="1">
      <alignment horizontal="center" vertical="center" wrapText="1"/>
    </xf>
    <xf numFmtId="3" fontId="6" fillId="0" borderId="45" xfId="0" applyNumberFormat="1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164" fontId="2" fillId="0" borderId="67" xfId="48" applyFont="1" applyFill="1" applyBorder="1" applyAlignment="1" applyProtection="1">
      <alignment horizontal="center"/>
      <protection/>
    </xf>
    <xf numFmtId="164" fontId="2" fillId="0" borderId="33" xfId="48" applyFont="1" applyFill="1" applyBorder="1" applyAlignment="1" applyProtection="1">
      <alignment horizontal="center"/>
      <protection/>
    </xf>
    <xf numFmtId="0" fontId="6" fillId="0" borderId="6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3" fontId="6" fillId="0" borderId="69" xfId="0" applyNumberFormat="1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~988511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76200</xdr:rowOff>
    </xdr:from>
    <xdr:to>
      <xdr:col>2</xdr:col>
      <xdr:colOff>981075</xdr:colOff>
      <xdr:row>3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49</xdr:row>
      <xdr:rowOff>57150</xdr:rowOff>
    </xdr:from>
    <xdr:to>
      <xdr:col>2</xdr:col>
      <xdr:colOff>1095375</xdr:colOff>
      <xdr:row>52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16916400"/>
          <a:ext cx="533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561975</xdr:colOff>
      <xdr:row>76</xdr:row>
      <xdr:rowOff>133350</xdr:rowOff>
    </xdr:from>
    <xdr:to>
      <xdr:col>2</xdr:col>
      <xdr:colOff>1190625</xdr:colOff>
      <xdr:row>79</xdr:row>
      <xdr:rowOff>152400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5431750"/>
          <a:ext cx="628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400050</xdr:colOff>
      <xdr:row>24</xdr:row>
      <xdr:rowOff>152400</xdr:rowOff>
    </xdr:from>
    <xdr:to>
      <xdr:col>2</xdr:col>
      <xdr:colOff>952500</xdr:colOff>
      <xdr:row>27</xdr:row>
      <xdr:rowOff>114300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86777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103</xdr:row>
      <xdr:rowOff>9525</xdr:rowOff>
    </xdr:from>
    <xdr:to>
      <xdr:col>2</xdr:col>
      <xdr:colOff>1152525</xdr:colOff>
      <xdr:row>106</xdr:row>
      <xdr:rowOff>28575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337375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523875</xdr:colOff>
      <xdr:row>130</xdr:row>
      <xdr:rowOff>9525</xdr:rowOff>
    </xdr:from>
    <xdr:to>
      <xdr:col>2</xdr:col>
      <xdr:colOff>1152525</xdr:colOff>
      <xdr:row>133</xdr:row>
      <xdr:rowOff>28575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421767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1"/>
  <sheetViews>
    <sheetView tabSelected="1" zoomScale="110" zoomScaleNormal="110" zoomScalePageLayoutView="0" workbookViewId="0" topLeftCell="A70">
      <selection activeCell="F62" sqref="F62"/>
    </sheetView>
  </sheetViews>
  <sheetFormatPr defaultColWidth="11.421875" defaultRowHeight="12.75"/>
  <cols>
    <col min="1" max="2" width="3.8515625" style="0" customWidth="1"/>
    <col min="3" max="3" width="25.140625" style="0" customWidth="1"/>
    <col min="4" max="4" width="14.140625" style="0" customWidth="1"/>
    <col min="5" max="5" width="12.421875" style="1" bestFit="1" customWidth="1"/>
    <col min="6" max="6" width="9.140625" style="0" bestFit="1" customWidth="1"/>
    <col min="7" max="7" width="7.00390625" style="2" customWidth="1"/>
    <col min="8" max="8" width="10.421875" style="1" customWidth="1"/>
    <col min="9" max="9" width="7.8515625" style="1" customWidth="1"/>
    <col min="10" max="10" width="8.57421875" style="1" customWidth="1"/>
    <col min="11" max="11" width="10.00390625" style="71" customWidth="1"/>
    <col min="12" max="12" width="33.421875" style="0" customWidth="1"/>
    <col min="13" max="13" width="7.00390625" style="0" customWidth="1"/>
  </cols>
  <sheetData>
    <row r="1" spans="1:12" ht="13.5" customHeight="1" thickBot="1">
      <c r="A1" s="3"/>
      <c r="B1" s="3"/>
      <c r="C1" s="3"/>
      <c r="D1" s="159" t="s">
        <v>0</v>
      </c>
      <c r="E1" s="159"/>
      <c r="F1" s="159"/>
      <c r="G1" s="159"/>
      <c r="H1" s="159"/>
      <c r="I1" s="3"/>
      <c r="J1" s="3"/>
      <c r="K1" s="66"/>
      <c r="L1" s="3"/>
    </row>
    <row r="2" spans="1:12" ht="15.75" customHeight="1" thickBot="1">
      <c r="A2" s="3"/>
      <c r="B2" s="3"/>
      <c r="C2" s="3"/>
      <c r="D2" s="160" t="s">
        <v>1</v>
      </c>
      <c r="E2" s="160"/>
      <c r="F2" s="160"/>
      <c r="G2" s="160"/>
      <c r="H2" s="160"/>
      <c r="I2" s="3"/>
      <c r="J2" s="3"/>
      <c r="K2" s="66"/>
      <c r="L2" s="4" t="s">
        <v>2</v>
      </c>
    </row>
    <row r="3" spans="1:12" ht="17.25" customHeight="1">
      <c r="A3" s="3"/>
      <c r="B3" s="3"/>
      <c r="C3" s="3"/>
      <c r="D3" s="161" t="s">
        <v>197</v>
      </c>
      <c r="E3" s="161"/>
      <c r="F3" s="161"/>
      <c r="G3" s="161"/>
      <c r="H3" s="161"/>
      <c r="I3" s="3"/>
      <c r="J3" s="3"/>
      <c r="K3" s="66"/>
      <c r="L3" s="3"/>
    </row>
    <row r="4" spans="1:12" ht="17.25" customHeight="1" thickBot="1">
      <c r="A4" s="5"/>
      <c r="B4" s="5"/>
      <c r="C4" s="6" t="s">
        <v>192</v>
      </c>
      <c r="D4" s="7"/>
      <c r="E4" s="8"/>
      <c r="F4" s="9"/>
      <c r="G4" s="10"/>
      <c r="H4" s="11"/>
      <c r="I4" s="11"/>
      <c r="J4" s="11"/>
      <c r="K4" s="67"/>
      <c r="L4" s="12"/>
    </row>
    <row r="5" spans="1:12" ht="15.75" customHeight="1" thickBot="1">
      <c r="A5" s="5"/>
      <c r="B5" s="5"/>
      <c r="C5" s="12"/>
      <c r="D5" s="7"/>
      <c r="E5" s="173" t="s">
        <v>3</v>
      </c>
      <c r="F5" s="173"/>
      <c r="G5" s="174" t="s">
        <v>77</v>
      </c>
      <c r="H5" s="175"/>
      <c r="I5" s="175"/>
      <c r="J5" s="176"/>
      <c r="K5" s="67"/>
      <c r="L5" s="12"/>
    </row>
    <row r="6" spans="1:12" ht="15" customHeight="1" thickBot="1">
      <c r="A6" s="46" t="s">
        <v>4</v>
      </c>
      <c r="B6" s="143" t="s">
        <v>98</v>
      </c>
      <c r="C6" s="149" t="s">
        <v>5</v>
      </c>
      <c r="D6" s="164" t="s">
        <v>6</v>
      </c>
      <c r="E6" s="151" t="s">
        <v>7</v>
      </c>
      <c r="F6" s="147" t="s">
        <v>8</v>
      </c>
      <c r="G6" s="151" t="s">
        <v>85</v>
      </c>
      <c r="H6" s="151" t="s">
        <v>9</v>
      </c>
      <c r="I6" s="151" t="s">
        <v>8</v>
      </c>
      <c r="J6" s="151" t="s">
        <v>10</v>
      </c>
      <c r="K6" s="166" t="s">
        <v>11</v>
      </c>
      <c r="L6" s="171" t="s">
        <v>12</v>
      </c>
    </row>
    <row r="7" spans="1:12" ht="12" customHeight="1" thickBot="1">
      <c r="A7" s="49" t="s">
        <v>13</v>
      </c>
      <c r="B7" s="144"/>
      <c r="C7" s="168"/>
      <c r="D7" s="177"/>
      <c r="E7" s="170"/>
      <c r="F7" s="169"/>
      <c r="G7" s="170"/>
      <c r="H7" s="170"/>
      <c r="I7" s="170"/>
      <c r="J7" s="170"/>
      <c r="K7" s="167"/>
      <c r="L7" s="172"/>
    </row>
    <row r="8" spans="1:12" ht="12.75" customHeight="1">
      <c r="A8" s="50"/>
      <c r="B8" s="5"/>
      <c r="C8" s="35" t="s">
        <v>14</v>
      </c>
      <c r="D8" s="36"/>
      <c r="E8" s="37">
        <v>7301</v>
      </c>
      <c r="F8" s="8"/>
      <c r="G8" s="38"/>
      <c r="H8" s="39"/>
      <c r="I8" s="16"/>
      <c r="J8" s="40"/>
      <c r="K8" s="68"/>
      <c r="L8" s="54"/>
    </row>
    <row r="9" spans="1:13" ht="38.25" customHeight="1">
      <c r="A9" s="27">
        <v>102</v>
      </c>
      <c r="B9" s="27" t="s">
        <v>107</v>
      </c>
      <c r="C9" s="41" t="s">
        <v>56</v>
      </c>
      <c r="D9" s="138" t="s">
        <v>48</v>
      </c>
      <c r="E9" s="135">
        <v>4437</v>
      </c>
      <c r="F9" s="90"/>
      <c r="G9" s="84"/>
      <c r="H9" s="83"/>
      <c r="I9" s="85"/>
      <c r="J9" s="85"/>
      <c r="K9" s="83">
        <f aca="true" t="shared" si="0" ref="K9:K16">SUM(E9:F9)-SUM(G9:J9)</f>
        <v>4437</v>
      </c>
      <c r="L9" s="51"/>
      <c r="M9">
        <v>1</v>
      </c>
    </row>
    <row r="10" spans="1:13" ht="38.25" customHeight="1">
      <c r="A10" s="27">
        <v>102</v>
      </c>
      <c r="B10" s="27" t="s">
        <v>109</v>
      </c>
      <c r="C10" s="28" t="s">
        <v>53</v>
      </c>
      <c r="D10" s="139" t="s">
        <v>48</v>
      </c>
      <c r="E10" s="135">
        <v>7303</v>
      </c>
      <c r="F10" s="90"/>
      <c r="G10" s="84"/>
      <c r="H10" s="85" t="s">
        <v>88</v>
      </c>
      <c r="I10" s="85"/>
      <c r="J10" s="85"/>
      <c r="K10" s="83">
        <f t="shared" si="0"/>
        <v>7303</v>
      </c>
      <c r="L10" s="51"/>
      <c r="M10">
        <v>1</v>
      </c>
    </row>
    <row r="11" spans="1:13" ht="38.25" customHeight="1">
      <c r="A11" s="27">
        <v>102</v>
      </c>
      <c r="B11" s="27" t="s">
        <v>116</v>
      </c>
      <c r="C11" s="28" t="s">
        <v>68</v>
      </c>
      <c r="D11" s="140" t="s">
        <v>48</v>
      </c>
      <c r="E11" s="135">
        <v>3842</v>
      </c>
      <c r="F11" s="90"/>
      <c r="G11" s="84"/>
      <c r="H11" s="85"/>
      <c r="I11" s="85"/>
      <c r="J11" s="85"/>
      <c r="K11" s="83">
        <f t="shared" si="0"/>
        <v>3842</v>
      </c>
      <c r="L11" s="51"/>
      <c r="M11">
        <v>1</v>
      </c>
    </row>
    <row r="12" spans="1:13" ht="38.25" customHeight="1">
      <c r="A12" s="27">
        <v>102</v>
      </c>
      <c r="B12" s="27" t="s">
        <v>126</v>
      </c>
      <c r="C12" s="33" t="s">
        <v>50</v>
      </c>
      <c r="D12" s="140" t="s">
        <v>48</v>
      </c>
      <c r="E12" s="135">
        <v>7024</v>
      </c>
      <c r="F12" s="90"/>
      <c r="G12" s="84"/>
      <c r="H12" s="85"/>
      <c r="I12" s="85"/>
      <c r="J12" s="85"/>
      <c r="K12" s="83">
        <f t="shared" si="0"/>
        <v>7024</v>
      </c>
      <c r="L12" s="51"/>
      <c r="M12">
        <v>1</v>
      </c>
    </row>
    <row r="13" spans="1:13" ht="38.25" customHeight="1">
      <c r="A13" s="42">
        <v>102</v>
      </c>
      <c r="B13" s="42" t="s">
        <v>130</v>
      </c>
      <c r="C13" s="28" t="s">
        <v>52</v>
      </c>
      <c r="D13" s="139" t="s">
        <v>48</v>
      </c>
      <c r="E13" s="135">
        <v>4090</v>
      </c>
      <c r="F13" s="90"/>
      <c r="G13" s="86"/>
      <c r="H13" s="83"/>
      <c r="I13" s="83"/>
      <c r="J13" s="85"/>
      <c r="K13" s="87">
        <f t="shared" si="0"/>
        <v>4090</v>
      </c>
      <c r="L13" s="30"/>
      <c r="M13">
        <v>1</v>
      </c>
    </row>
    <row r="14" spans="1:13" ht="38.25" customHeight="1">
      <c r="A14" s="42">
        <v>102</v>
      </c>
      <c r="B14" s="42" t="s">
        <v>131</v>
      </c>
      <c r="C14" s="34" t="s">
        <v>49</v>
      </c>
      <c r="D14" s="141" t="s">
        <v>48</v>
      </c>
      <c r="E14" s="135">
        <v>6638</v>
      </c>
      <c r="F14" s="90"/>
      <c r="G14" s="85"/>
      <c r="H14" s="88"/>
      <c r="I14" s="83"/>
      <c r="J14" s="83"/>
      <c r="K14" s="87">
        <f t="shared" si="0"/>
        <v>6638</v>
      </c>
      <c r="L14" s="55"/>
      <c r="M14">
        <v>1</v>
      </c>
    </row>
    <row r="15" spans="1:13" ht="38.25" customHeight="1">
      <c r="A15" s="27">
        <v>102</v>
      </c>
      <c r="B15" s="27" t="s">
        <v>146</v>
      </c>
      <c r="C15" s="34" t="s">
        <v>47</v>
      </c>
      <c r="D15" s="141" t="s">
        <v>48</v>
      </c>
      <c r="E15" s="135">
        <v>6329</v>
      </c>
      <c r="F15" s="90"/>
      <c r="G15" s="85"/>
      <c r="H15" s="83"/>
      <c r="I15" s="85"/>
      <c r="J15" s="85"/>
      <c r="K15" s="87">
        <f t="shared" si="0"/>
        <v>6329</v>
      </c>
      <c r="L15" s="103"/>
      <c r="M15">
        <v>1</v>
      </c>
    </row>
    <row r="16" spans="1:13" ht="38.25" customHeight="1">
      <c r="A16" s="27">
        <v>102</v>
      </c>
      <c r="B16" s="27" t="s">
        <v>139</v>
      </c>
      <c r="C16" s="33" t="s">
        <v>51</v>
      </c>
      <c r="D16" s="140" t="s">
        <v>48</v>
      </c>
      <c r="E16" s="135">
        <v>7024</v>
      </c>
      <c r="F16" s="90"/>
      <c r="G16" s="85"/>
      <c r="H16" s="83"/>
      <c r="I16" s="85"/>
      <c r="J16" s="85"/>
      <c r="K16" s="87">
        <f t="shared" si="0"/>
        <v>7024</v>
      </c>
      <c r="L16" s="103"/>
      <c r="M16">
        <v>1</v>
      </c>
    </row>
    <row r="17" spans="1:13" ht="38.25" customHeight="1">
      <c r="A17" s="27">
        <v>102</v>
      </c>
      <c r="B17" s="27" t="s">
        <v>149</v>
      </c>
      <c r="C17" s="34" t="s">
        <v>18</v>
      </c>
      <c r="D17" s="140" t="s">
        <v>15</v>
      </c>
      <c r="E17" s="135">
        <v>3034</v>
      </c>
      <c r="F17" s="90"/>
      <c r="G17" s="91"/>
      <c r="H17" s="92"/>
      <c r="I17" s="92"/>
      <c r="J17" s="92"/>
      <c r="K17" s="90">
        <f aca="true" t="shared" si="1" ref="K17:K22">SUM(E17:F17)-SUM(G17:J17)</f>
        <v>3034</v>
      </c>
      <c r="L17" s="51"/>
      <c r="M17">
        <v>1</v>
      </c>
    </row>
    <row r="18" spans="1:13" ht="38.25" customHeight="1">
      <c r="A18" s="27">
        <v>102</v>
      </c>
      <c r="B18" s="27" t="s">
        <v>114</v>
      </c>
      <c r="C18" s="33" t="s">
        <v>34</v>
      </c>
      <c r="D18" s="142" t="s">
        <v>15</v>
      </c>
      <c r="E18" s="135">
        <v>1916</v>
      </c>
      <c r="F18" s="90"/>
      <c r="G18" s="91"/>
      <c r="H18" s="92"/>
      <c r="I18" s="92"/>
      <c r="J18" s="92"/>
      <c r="K18" s="90">
        <f t="shared" si="1"/>
        <v>1916</v>
      </c>
      <c r="L18" s="51"/>
      <c r="M18">
        <v>1</v>
      </c>
    </row>
    <row r="19" spans="1:13" ht="38.25" customHeight="1">
      <c r="A19" s="27">
        <v>102</v>
      </c>
      <c r="B19" s="27" t="s">
        <v>157</v>
      </c>
      <c r="C19" s="34" t="s">
        <v>16</v>
      </c>
      <c r="D19" s="140" t="s">
        <v>15</v>
      </c>
      <c r="E19" s="135">
        <v>2511</v>
      </c>
      <c r="F19" s="90"/>
      <c r="G19" s="91"/>
      <c r="H19" s="92"/>
      <c r="I19" s="92"/>
      <c r="J19" s="92"/>
      <c r="K19" s="90">
        <f t="shared" si="1"/>
        <v>2511</v>
      </c>
      <c r="L19" s="51"/>
      <c r="M19">
        <v>1</v>
      </c>
    </row>
    <row r="20" spans="1:13" ht="38.25" customHeight="1">
      <c r="A20" s="27">
        <v>102</v>
      </c>
      <c r="B20" s="27" t="s">
        <v>117</v>
      </c>
      <c r="C20" s="34" t="s">
        <v>22</v>
      </c>
      <c r="D20" s="141" t="s">
        <v>15</v>
      </c>
      <c r="E20" s="135">
        <v>2556</v>
      </c>
      <c r="F20" s="90"/>
      <c r="G20" s="91"/>
      <c r="H20" s="92"/>
      <c r="I20" s="92"/>
      <c r="J20" s="92"/>
      <c r="K20" s="90">
        <f t="shared" si="1"/>
        <v>2556</v>
      </c>
      <c r="L20" s="51"/>
      <c r="M20">
        <v>1</v>
      </c>
    </row>
    <row r="21" spans="1:13" ht="38.25" customHeight="1">
      <c r="A21" s="27">
        <v>102</v>
      </c>
      <c r="B21" s="27" t="s">
        <v>119</v>
      </c>
      <c r="C21" s="34" t="s">
        <v>29</v>
      </c>
      <c r="D21" s="138" t="s">
        <v>28</v>
      </c>
      <c r="E21" s="135">
        <v>2927</v>
      </c>
      <c r="F21" s="90"/>
      <c r="G21" s="90"/>
      <c r="H21" s="90"/>
      <c r="I21" s="92"/>
      <c r="J21" s="92"/>
      <c r="K21" s="93">
        <f t="shared" si="1"/>
        <v>2927</v>
      </c>
      <c r="L21" s="55"/>
      <c r="M21">
        <v>1</v>
      </c>
    </row>
    <row r="22" spans="1:13" ht="38.25" customHeight="1" thickBot="1">
      <c r="A22" s="42">
        <v>102</v>
      </c>
      <c r="B22" s="42" t="s">
        <v>121</v>
      </c>
      <c r="C22" s="33" t="s">
        <v>25</v>
      </c>
      <c r="D22" s="142" t="s">
        <v>15</v>
      </c>
      <c r="E22" s="135">
        <v>2012</v>
      </c>
      <c r="F22" s="90"/>
      <c r="G22" s="104"/>
      <c r="H22" s="96"/>
      <c r="I22" s="97"/>
      <c r="J22" s="96"/>
      <c r="K22" s="96">
        <f t="shared" si="1"/>
        <v>2012</v>
      </c>
      <c r="L22" s="29"/>
      <c r="M22">
        <v>1</v>
      </c>
    </row>
    <row r="23" spans="1:12" ht="12" customHeight="1" thickBot="1">
      <c r="A23" s="14"/>
      <c r="B23" s="14"/>
      <c r="C23" s="77"/>
      <c r="D23" s="48" t="s">
        <v>32</v>
      </c>
      <c r="E23" s="137">
        <f>SUM(E9:E22)</f>
        <v>61643</v>
      </c>
      <c r="F23" s="137">
        <f aca="true" t="shared" si="2" ref="F23:K23">SUM(F9:F22)</f>
        <v>0</v>
      </c>
      <c r="G23" s="114">
        <f t="shared" si="2"/>
        <v>0</v>
      </c>
      <c r="H23" s="114">
        <f t="shared" si="2"/>
        <v>0</v>
      </c>
      <c r="I23" s="114">
        <f t="shared" si="2"/>
        <v>0</v>
      </c>
      <c r="J23" s="114">
        <f t="shared" si="2"/>
        <v>0</v>
      </c>
      <c r="K23" s="114">
        <f t="shared" si="2"/>
        <v>61643</v>
      </c>
      <c r="L23" s="12"/>
    </row>
    <row r="24" spans="1:13" ht="19.5" customHeight="1">
      <c r="A24" s="5"/>
      <c r="B24" s="5"/>
      <c r="C24" s="6"/>
      <c r="D24" s="7"/>
      <c r="E24" s="8"/>
      <c r="F24" s="9"/>
      <c r="G24" s="10"/>
      <c r="H24" s="11"/>
      <c r="I24" s="11"/>
      <c r="J24" s="11"/>
      <c r="K24" s="67"/>
      <c r="L24" s="12"/>
      <c r="M24" s="81"/>
    </row>
    <row r="25" spans="1:12" ht="19.5" customHeight="1" thickBot="1">
      <c r="A25" s="3"/>
      <c r="B25" s="3"/>
      <c r="C25" s="3"/>
      <c r="D25" s="159" t="s">
        <v>0</v>
      </c>
      <c r="E25" s="159"/>
      <c r="F25" s="159"/>
      <c r="G25" s="159"/>
      <c r="H25" s="159"/>
      <c r="I25" s="3"/>
      <c r="J25" s="3"/>
      <c r="K25" s="66"/>
      <c r="L25" s="3"/>
    </row>
    <row r="26" spans="1:12" ht="18" customHeight="1" thickBot="1">
      <c r="A26" s="3"/>
      <c r="B26" s="3"/>
      <c r="C26" s="3"/>
      <c r="D26" s="160" t="s">
        <v>1</v>
      </c>
      <c r="E26" s="160"/>
      <c r="F26" s="160"/>
      <c r="G26" s="160"/>
      <c r="H26" s="160"/>
      <c r="I26" s="3"/>
      <c r="J26" s="3"/>
      <c r="K26" s="66"/>
      <c r="L26" s="4" t="s">
        <v>33</v>
      </c>
    </row>
    <row r="27" spans="1:12" ht="18" customHeight="1">
      <c r="A27" s="3"/>
      <c r="B27" s="3"/>
      <c r="C27" s="3"/>
      <c r="D27" s="161" t="s">
        <v>198</v>
      </c>
      <c r="E27" s="161"/>
      <c r="F27" s="161"/>
      <c r="G27" s="161"/>
      <c r="H27" s="161"/>
      <c r="I27" s="3"/>
      <c r="J27" s="3"/>
      <c r="K27" s="66"/>
      <c r="L27" s="3"/>
    </row>
    <row r="28" spans="1:12" ht="19.5" customHeight="1">
      <c r="A28" s="5"/>
      <c r="B28" s="5"/>
      <c r="C28" s="6" t="s">
        <v>193</v>
      </c>
      <c r="D28" s="7"/>
      <c r="E28" s="8"/>
      <c r="F28" s="9"/>
      <c r="G28" s="10"/>
      <c r="H28" s="11"/>
      <c r="I28" s="11"/>
      <c r="J28" s="11"/>
      <c r="K28" s="67"/>
      <c r="L28" s="12"/>
    </row>
    <row r="29" spans="1:12" ht="9.75" customHeight="1" thickBot="1">
      <c r="A29" s="5"/>
      <c r="B29" s="5"/>
      <c r="C29" s="6"/>
      <c r="D29" s="7"/>
      <c r="E29" s="8"/>
      <c r="F29" s="9"/>
      <c r="G29" s="10"/>
      <c r="H29" s="11"/>
      <c r="I29" s="11"/>
      <c r="J29" s="11"/>
      <c r="K29" s="67"/>
      <c r="L29" s="12"/>
    </row>
    <row r="30" spans="1:12" ht="18.75" customHeight="1" thickBot="1">
      <c r="A30" s="5"/>
      <c r="B30" s="5"/>
      <c r="C30" s="12"/>
      <c r="D30" s="7"/>
      <c r="E30" s="173" t="s">
        <v>3</v>
      </c>
      <c r="F30" s="173"/>
      <c r="G30" s="174" t="s">
        <v>77</v>
      </c>
      <c r="H30" s="175"/>
      <c r="I30" s="175"/>
      <c r="J30" s="176"/>
      <c r="K30" s="67"/>
      <c r="L30" s="12"/>
    </row>
    <row r="31" spans="1:12" s="13" customFormat="1" ht="15" customHeight="1" thickBot="1">
      <c r="A31" s="46" t="s">
        <v>4</v>
      </c>
      <c r="B31" s="143" t="s">
        <v>98</v>
      </c>
      <c r="C31" s="149" t="s">
        <v>5</v>
      </c>
      <c r="D31" s="164" t="s">
        <v>6</v>
      </c>
      <c r="E31" s="151" t="s">
        <v>7</v>
      </c>
      <c r="F31" s="147" t="s">
        <v>8</v>
      </c>
      <c r="G31" s="151" t="s">
        <v>85</v>
      </c>
      <c r="H31" s="151" t="s">
        <v>9</v>
      </c>
      <c r="I31" s="151" t="s">
        <v>8</v>
      </c>
      <c r="J31" s="151" t="s">
        <v>10</v>
      </c>
      <c r="K31" s="166" t="s">
        <v>11</v>
      </c>
      <c r="L31" s="171" t="s">
        <v>12</v>
      </c>
    </row>
    <row r="32" spans="1:12" ht="12" customHeight="1" thickBot="1">
      <c r="A32" s="49" t="s">
        <v>13</v>
      </c>
      <c r="B32" s="144"/>
      <c r="C32" s="168"/>
      <c r="D32" s="177"/>
      <c r="E32" s="170"/>
      <c r="F32" s="169"/>
      <c r="G32" s="170"/>
      <c r="H32" s="170"/>
      <c r="I32" s="170"/>
      <c r="J32" s="170"/>
      <c r="K32" s="167"/>
      <c r="L32" s="172"/>
    </row>
    <row r="33" spans="1:12" ht="13.5" customHeight="1">
      <c r="A33" s="50"/>
      <c r="B33" s="5"/>
      <c r="C33" s="35" t="s">
        <v>14</v>
      </c>
      <c r="D33" s="36"/>
      <c r="E33" s="37">
        <v>7301</v>
      </c>
      <c r="F33" s="8"/>
      <c r="G33" s="38"/>
      <c r="H33" s="39"/>
      <c r="I33" s="16"/>
      <c r="J33" s="40"/>
      <c r="K33" s="68"/>
      <c r="L33" s="54"/>
    </row>
    <row r="34" spans="1:13" ht="33" customHeight="1">
      <c r="A34" s="27">
        <v>102</v>
      </c>
      <c r="B34" s="27" t="s">
        <v>142</v>
      </c>
      <c r="C34" s="34" t="s">
        <v>19</v>
      </c>
      <c r="D34" s="33" t="s">
        <v>15</v>
      </c>
      <c r="E34" s="135">
        <v>3034</v>
      </c>
      <c r="F34" s="90"/>
      <c r="G34" s="90"/>
      <c r="H34" s="92"/>
      <c r="I34" s="92"/>
      <c r="J34" s="92"/>
      <c r="K34" s="90">
        <f aca="true" t="shared" si="3" ref="K34:K40">SUM(E34:F34)-SUM(G34:J34)</f>
        <v>3034</v>
      </c>
      <c r="L34" s="55"/>
      <c r="M34">
        <v>1</v>
      </c>
    </row>
    <row r="35" spans="1:13" ht="33" customHeight="1">
      <c r="A35" s="27">
        <v>102</v>
      </c>
      <c r="B35" s="27" t="s">
        <v>123</v>
      </c>
      <c r="C35" s="41" t="s">
        <v>58</v>
      </c>
      <c r="D35" s="33" t="s">
        <v>15</v>
      </c>
      <c r="E35" s="135">
        <v>2108</v>
      </c>
      <c r="F35" s="90"/>
      <c r="G35" s="90"/>
      <c r="H35" s="92"/>
      <c r="I35" s="90"/>
      <c r="J35" s="92"/>
      <c r="K35" s="90">
        <f t="shared" si="3"/>
        <v>2108</v>
      </c>
      <c r="L35" s="56"/>
      <c r="M35">
        <v>1</v>
      </c>
    </row>
    <row r="36" spans="1:13" ht="33.75" customHeight="1">
      <c r="A36" s="27">
        <v>102</v>
      </c>
      <c r="B36" s="27" t="s">
        <v>153</v>
      </c>
      <c r="C36" s="34" t="s">
        <v>17</v>
      </c>
      <c r="D36" s="33" t="s">
        <v>15</v>
      </c>
      <c r="E36" s="135">
        <v>3038</v>
      </c>
      <c r="F36" s="92"/>
      <c r="G36" s="91"/>
      <c r="H36" s="92"/>
      <c r="I36" s="92"/>
      <c r="J36" s="92"/>
      <c r="K36" s="90">
        <f t="shared" si="3"/>
        <v>3038</v>
      </c>
      <c r="L36" s="51"/>
      <c r="M36">
        <v>1</v>
      </c>
    </row>
    <row r="37" spans="1:13" ht="33.75" customHeight="1">
      <c r="A37" s="27">
        <v>102</v>
      </c>
      <c r="B37" s="27" t="s">
        <v>128</v>
      </c>
      <c r="C37" s="34" t="s">
        <v>20</v>
      </c>
      <c r="D37" s="33" t="s">
        <v>15</v>
      </c>
      <c r="E37" s="135">
        <v>3037</v>
      </c>
      <c r="F37" s="92"/>
      <c r="G37" s="91"/>
      <c r="H37" s="92"/>
      <c r="I37" s="92"/>
      <c r="J37" s="92"/>
      <c r="K37" s="90">
        <f t="shared" si="3"/>
        <v>3037</v>
      </c>
      <c r="L37" s="51"/>
      <c r="M37">
        <v>1</v>
      </c>
    </row>
    <row r="38" spans="1:13" ht="33.75" customHeight="1">
      <c r="A38" s="27">
        <v>102</v>
      </c>
      <c r="B38" s="27" t="s">
        <v>133</v>
      </c>
      <c r="C38" s="32" t="s">
        <v>21</v>
      </c>
      <c r="D38" s="32" t="s">
        <v>15</v>
      </c>
      <c r="E38" s="135">
        <v>3981</v>
      </c>
      <c r="F38" s="92"/>
      <c r="G38" s="91"/>
      <c r="H38" s="92"/>
      <c r="I38" s="92"/>
      <c r="J38" s="92"/>
      <c r="K38" s="90">
        <f t="shared" si="3"/>
        <v>3981</v>
      </c>
      <c r="L38" s="51"/>
      <c r="M38">
        <v>1</v>
      </c>
    </row>
    <row r="39" spans="1:13" ht="33.75" customHeight="1">
      <c r="A39" s="27">
        <v>102</v>
      </c>
      <c r="B39" s="27" t="s">
        <v>151</v>
      </c>
      <c r="C39" s="41" t="s">
        <v>59</v>
      </c>
      <c r="D39" s="41" t="s">
        <v>24</v>
      </c>
      <c r="E39" s="135">
        <v>1515</v>
      </c>
      <c r="F39" s="90"/>
      <c r="G39" s="91"/>
      <c r="H39" s="92"/>
      <c r="I39" s="92"/>
      <c r="J39" s="92"/>
      <c r="K39" s="90">
        <f t="shared" si="3"/>
        <v>1515</v>
      </c>
      <c r="L39" s="51"/>
      <c r="M39">
        <v>1</v>
      </c>
    </row>
    <row r="40" spans="1:13" ht="33.75" customHeight="1">
      <c r="A40" s="27">
        <v>102</v>
      </c>
      <c r="B40" s="27" t="s">
        <v>152</v>
      </c>
      <c r="C40" s="34" t="s">
        <v>31</v>
      </c>
      <c r="D40" s="41" t="s">
        <v>24</v>
      </c>
      <c r="E40" s="135">
        <v>2006</v>
      </c>
      <c r="F40" s="90"/>
      <c r="G40" s="91"/>
      <c r="H40" s="92"/>
      <c r="I40" s="92"/>
      <c r="J40" s="92"/>
      <c r="K40" s="90">
        <f t="shared" si="3"/>
        <v>2006</v>
      </c>
      <c r="L40" s="51"/>
      <c r="M40">
        <v>1</v>
      </c>
    </row>
    <row r="41" spans="1:13" ht="33.75" customHeight="1">
      <c r="A41" s="27">
        <v>602</v>
      </c>
      <c r="B41" s="27" t="s">
        <v>99</v>
      </c>
      <c r="C41" s="34" t="s">
        <v>70</v>
      </c>
      <c r="D41" s="33" t="s">
        <v>15</v>
      </c>
      <c r="E41" s="135">
        <v>3160</v>
      </c>
      <c r="F41" s="89"/>
      <c r="G41" s="89"/>
      <c r="H41" s="91"/>
      <c r="I41" s="91"/>
      <c r="J41" s="91"/>
      <c r="K41" s="90">
        <f aca="true" t="shared" si="4" ref="K41:K47">SUM(E41:F41)-SUM(G41:J41)</f>
        <v>3160</v>
      </c>
      <c r="L41" s="51"/>
      <c r="M41">
        <v>1</v>
      </c>
    </row>
    <row r="42" spans="1:13" ht="33.75" customHeight="1">
      <c r="A42" s="27">
        <v>602</v>
      </c>
      <c r="B42" s="27" t="s">
        <v>101</v>
      </c>
      <c r="C42" s="33" t="s">
        <v>41</v>
      </c>
      <c r="D42" s="33" t="s">
        <v>15</v>
      </c>
      <c r="E42" s="135">
        <v>3425</v>
      </c>
      <c r="F42" s="90"/>
      <c r="G42" s="91"/>
      <c r="H42" s="90"/>
      <c r="I42" s="90"/>
      <c r="J42" s="92"/>
      <c r="K42" s="90">
        <f t="shared" si="4"/>
        <v>3425</v>
      </c>
      <c r="L42" s="51"/>
      <c r="M42">
        <v>1</v>
      </c>
    </row>
    <row r="43" spans="1:13" ht="33.75" customHeight="1">
      <c r="A43" s="27">
        <v>602</v>
      </c>
      <c r="B43" s="27" t="s">
        <v>122</v>
      </c>
      <c r="C43" s="33" t="s">
        <v>54</v>
      </c>
      <c r="D43" s="34" t="s">
        <v>28</v>
      </c>
      <c r="E43" s="135">
        <v>4999</v>
      </c>
      <c r="F43" s="90"/>
      <c r="G43" s="91"/>
      <c r="H43" s="92"/>
      <c r="I43" s="92"/>
      <c r="J43" s="92"/>
      <c r="K43" s="90">
        <f t="shared" si="4"/>
        <v>4999</v>
      </c>
      <c r="L43" s="51"/>
      <c r="M43">
        <v>1</v>
      </c>
    </row>
    <row r="44" spans="1:13" ht="33.75" customHeight="1">
      <c r="A44" s="27">
        <v>602</v>
      </c>
      <c r="B44" s="27" t="s">
        <v>102</v>
      </c>
      <c r="C44" s="33" t="s">
        <v>42</v>
      </c>
      <c r="D44" s="33" t="s">
        <v>15</v>
      </c>
      <c r="E44" s="135">
        <v>3160</v>
      </c>
      <c r="F44" s="90"/>
      <c r="G44" s="91"/>
      <c r="H44" s="92"/>
      <c r="I44" s="92"/>
      <c r="J44" s="92"/>
      <c r="K44" s="90">
        <f t="shared" si="4"/>
        <v>3160</v>
      </c>
      <c r="L44" s="51"/>
      <c r="M44">
        <v>1</v>
      </c>
    </row>
    <row r="45" spans="1:13" ht="33.75" customHeight="1">
      <c r="A45" s="27">
        <v>602</v>
      </c>
      <c r="B45" s="27" t="s">
        <v>118</v>
      </c>
      <c r="C45" s="33" t="s">
        <v>43</v>
      </c>
      <c r="D45" s="33" t="s">
        <v>15</v>
      </c>
      <c r="E45" s="135">
        <v>3160</v>
      </c>
      <c r="F45" s="90"/>
      <c r="G45" s="91"/>
      <c r="H45" s="92"/>
      <c r="I45" s="92"/>
      <c r="J45" s="92"/>
      <c r="K45" s="90">
        <f t="shared" si="4"/>
        <v>3160</v>
      </c>
      <c r="L45" s="51"/>
      <c r="M45">
        <v>1</v>
      </c>
    </row>
    <row r="46" spans="1:13" ht="33.75" customHeight="1">
      <c r="A46" s="27">
        <v>602</v>
      </c>
      <c r="B46" s="27" t="s">
        <v>124</v>
      </c>
      <c r="C46" s="98" t="s">
        <v>27</v>
      </c>
      <c r="D46" s="99" t="s">
        <v>28</v>
      </c>
      <c r="E46" s="135">
        <v>5883</v>
      </c>
      <c r="F46" s="90"/>
      <c r="G46" s="91"/>
      <c r="H46" s="92"/>
      <c r="I46" s="92"/>
      <c r="J46" s="92"/>
      <c r="K46" s="90">
        <f t="shared" si="4"/>
        <v>5883</v>
      </c>
      <c r="L46" s="51"/>
      <c r="M46">
        <v>1</v>
      </c>
    </row>
    <row r="47" spans="1:13" ht="33.75" customHeight="1">
      <c r="A47" s="27">
        <v>602</v>
      </c>
      <c r="B47" s="27" t="s">
        <v>148</v>
      </c>
      <c r="C47" s="98" t="s">
        <v>37</v>
      </c>
      <c r="D47" s="98" t="s">
        <v>15</v>
      </c>
      <c r="E47" s="135">
        <v>5188</v>
      </c>
      <c r="F47" s="90"/>
      <c r="G47" s="90"/>
      <c r="H47" s="92"/>
      <c r="I47" s="92"/>
      <c r="J47" s="90"/>
      <c r="K47" s="90">
        <f t="shared" si="4"/>
        <v>5188</v>
      </c>
      <c r="L47" s="57"/>
      <c r="M47">
        <v>1</v>
      </c>
    </row>
    <row r="48" spans="1:12" ht="13.5" thickBot="1">
      <c r="A48" s="14"/>
      <c r="B48" s="14"/>
      <c r="C48" s="77"/>
      <c r="D48" s="136" t="s">
        <v>32</v>
      </c>
      <c r="E48" s="125">
        <f>SUM(E34:E47)</f>
        <v>47694</v>
      </c>
      <c r="F48" s="125">
        <f aca="true" t="shared" si="5" ref="F48:K48">SUM(F34:F47)</f>
        <v>0</v>
      </c>
      <c r="G48" s="125">
        <f t="shared" si="5"/>
        <v>0</v>
      </c>
      <c r="H48" s="125">
        <f t="shared" si="5"/>
        <v>0</v>
      </c>
      <c r="I48" s="125">
        <f t="shared" si="5"/>
        <v>0</v>
      </c>
      <c r="J48" s="125">
        <f t="shared" si="5"/>
        <v>0</v>
      </c>
      <c r="K48" s="125">
        <f t="shared" si="5"/>
        <v>47694</v>
      </c>
      <c r="L48" s="112"/>
    </row>
    <row r="49" spans="1:12" ht="12.75">
      <c r="A49" s="14"/>
      <c r="B49" s="14"/>
      <c r="C49" s="77"/>
      <c r="D49" s="15"/>
      <c r="E49" s="78"/>
      <c r="F49" s="78"/>
      <c r="G49" s="78"/>
      <c r="H49" s="78"/>
      <c r="I49" s="78"/>
      <c r="J49" s="78"/>
      <c r="K49" s="79"/>
      <c r="L49" s="80"/>
    </row>
    <row r="50" spans="1:12" ht="17.25" customHeight="1">
      <c r="A50" s="3"/>
      <c r="B50" s="3"/>
      <c r="C50" s="58"/>
      <c r="D50" s="178" t="s">
        <v>0</v>
      </c>
      <c r="E50" s="178"/>
      <c r="F50" s="178"/>
      <c r="G50" s="178"/>
      <c r="H50" s="178"/>
      <c r="I50" s="58"/>
      <c r="J50" s="58"/>
      <c r="K50" s="69"/>
      <c r="L50" s="58"/>
    </row>
    <row r="51" spans="1:12" ht="13.5" customHeight="1">
      <c r="A51" s="3"/>
      <c r="B51" s="3"/>
      <c r="C51" s="58"/>
      <c r="D51" s="178" t="s">
        <v>1</v>
      </c>
      <c r="E51" s="178"/>
      <c r="F51" s="178"/>
      <c r="G51" s="178"/>
      <c r="H51" s="178"/>
      <c r="I51" s="58"/>
      <c r="J51" s="58"/>
      <c r="K51" s="69"/>
      <c r="L51" s="59" t="s">
        <v>46</v>
      </c>
    </row>
    <row r="52" spans="1:12" ht="14.25" customHeight="1">
      <c r="A52" s="3"/>
      <c r="B52" s="3"/>
      <c r="C52" s="58"/>
      <c r="D52" s="178" t="s">
        <v>197</v>
      </c>
      <c r="E52" s="178"/>
      <c r="F52" s="178"/>
      <c r="G52" s="178"/>
      <c r="H52" s="178"/>
      <c r="I52" s="58"/>
      <c r="J52" s="58"/>
      <c r="K52" s="69"/>
      <c r="L52" s="58"/>
    </row>
    <row r="53" spans="1:12" ht="17.25" customHeight="1" thickBot="1">
      <c r="A53" s="5"/>
      <c r="B53" s="5"/>
      <c r="C53" s="116" t="s">
        <v>194</v>
      </c>
      <c r="D53" s="117"/>
      <c r="E53" s="8"/>
      <c r="F53" s="118"/>
      <c r="G53" s="119"/>
      <c r="H53" s="11"/>
      <c r="I53" s="11"/>
      <c r="J53" s="11"/>
      <c r="K53" s="67"/>
      <c r="L53" s="5"/>
    </row>
    <row r="54" spans="1:12" ht="16.5" customHeight="1" thickBot="1">
      <c r="A54" s="5"/>
      <c r="B54" s="5"/>
      <c r="C54" s="116"/>
      <c r="D54" s="117"/>
      <c r="E54" s="185" t="s">
        <v>3</v>
      </c>
      <c r="F54" s="186"/>
      <c r="G54" s="186" t="s">
        <v>77</v>
      </c>
      <c r="H54" s="186"/>
      <c r="I54" s="186"/>
      <c r="J54" s="186"/>
      <c r="K54" s="124"/>
      <c r="L54" s="123"/>
    </row>
    <row r="55" spans="1:12" ht="15" customHeight="1">
      <c r="A55" s="121" t="s">
        <v>4</v>
      </c>
      <c r="B55" s="145" t="s">
        <v>98</v>
      </c>
      <c r="C55" s="179" t="s">
        <v>5</v>
      </c>
      <c r="D55" s="179" t="s">
        <v>6</v>
      </c>
      <c r="E55" s="145" t="s">
        <v>7</v>
      </c>
      <c r="F55" s="145" t="s">
        <v>8</v>
      </c>
      <c r="G55" s="145" t="s">
        <v>85</v>
      </c>
      <c r="H55" s="145" t="s">
        <v>9</v>
      </c>
      <c r="I55" s="145" t="s">
        <v>8</v>
      </c>
      <c r="J55" s="145" t="s">
        <v>10</v>
      </c>
      <c r="K55" s="181" t="s">
        <v>11</v>
      </c>
      <c r="L55" s="183" t="s">
        <v>12</v>
      </c>
    </row>
    <row r="56" spans="1:12" ht="13.5" thickBot="1">
      <c r="A56" s="122" t="s">
        <v>13</v>
      </c>
      <c r="B56" s="146"/>
      <c r="C56" s="180"/>
      <c r="D56" s="180"/>
      <c r="E56" s="146"/>
      <c r="F56" s="146"/>
      <c r="G56" s="146"/>
      <c r="H56" s="146"/>
      <c r="I56" s="146"/>
      <c r="J56" s="146"/>
      <c r="K56" s="182"/>
      <c r="L56" s="184"/>
    </row>
    <row r="57" spans="1:12" ht="10.5" customHeight="1">
      <c r="A57" s="120"/>
      <c r="B57" s="100"/>
      <c r="C57" s="35" t="s">
        <v>14</v>
      </c>
      <c r="D57" s="44"/>
      <c r="E57" s="45">
        <v>7302</v>
      </c>
      <c r="F57" s="45"/>
      <c r="G57" s="45"/>
      <c r="H57" s="45"/>
      <c r="I57" s="45"/>
      <c r="J57" s="45"/>
      <c r="K57" s="72"/>
      <c r="L57" s="45"/>
    </row>
    <row r="58" spans="1:13" ht="30.75" customHeight="1">
      <c r="A58" s="27">
        <v>602</v>
      </c>
      <c r="B58" s="27" t="s">
        <v>127</v>
      </c>
      <c r="C58" s="33" t="s">
        <v>35</v>
      </c>
      <c r="D58" s="32" t="s">
        <v>15</v>
      </c>
      <c r="E58" s="135">
        <v>3160</v>
      </c>
      <c r="F58" s="90"/>
      <c r="G58" s="90"/>
      <c r="H58" s="92"/>
      <c r="I58" s="92"/>
      <c r="J58" s="90"/>
      <c r="K58" s="90">
        <f aca="true" t="shared" si="6" ref="K58:K65">SUM(E58:F58)-SUM(G58:J58)</f>
        <v>3160</v>
      </c>
      <c r="L58" s="57"/>
      <c r="M58">
        <v>1</v>
      </c>
    </row>
    <row r="59" spans="1:13" ht="30.75" customHeight="1">
      <c r="A59" s="27">
        <v>602</v>
      </c>
      <c r="B59" s="27" t="s">
        <v>132</v>
      </c>
      <c r="C59" s="43" t="s">
        <v>60</v>
      </c>
      <c r="D59" s="33" t="s">
        <v>15</v>
      </c>
      <c r="E59" s="135">
        <v>5883</v>
      </c>
      <c r="F59" s="90"/>
      <c r="G59" s="91"/>
      <c r="H59" s="92"/>
      <c r="I59" s="92"/>
      <c r="J59" s="92"/>
      <c r="K59" s="90">
        <f t="shared" si="6"/>
        <v>5883</v>
      </c>
      <c r="L59" s="51"/>
      <c r="M59">
        <v>1</v>
      </c>
    </row>
    <row r="60" spans="1:13" ht="30.75" customHeight="1">
      <c r="A60" s="27">
        <v>602</v>
      </c>
      <c r="B60" s="27" t="s">
        <v>135</v>
      </c>
      <c r="C60" s="33" t="s">
        <v>44</v>
      </c>
      <c r="D60" s="33" t="s">
        <v>28</v>
      </c>
      <c r="E60" s="135">
        <v>3425</v>
      </c>
      <c r="F60" s="90"/>
      <c r="G60" s="92"/>
      <c r="H60" s="92"/>
      <c r="I60" s="92"/>
      <c r="J60" s="92"/>
      <c r="K60" s="93">
        <f t="shared" si="6"/>
        <v>3425</v>
      </c>
      <c r="L60" s="55"/>
      <c r="M60">
        <v>1</v>
      </c>
    </row>
    <row r="61" spans="1:13" ht="30.75" customHeight="1">
      <c r="A61" s="27">
        <v>602</v>
      </c>
      <c r="B61" s="27" t="s">
        <v>156</v>
      </c>
      <c r="C61" s="98" t="s">
        <v>40</v>
      </c>
      <c r="D61" s="98" t="s">
        <v>15</v>
      </c>
      <c r="E61" s="135">
        <v>5188</v>
      </c>
      <c r="F61" s="90"/>
      <c r="G61" s="89"/>
      <c r="H61" s="91"/>
      <c r="I61" s="91"/>
      <c r="J61" s="91"/>
      <c r="K61" s="93">
        <f t="shared" si="6"/>
        <v>5188</v>
      </c>
      <c r="L61" s="53"/>
      <c r="M61">
        <v>1</v>
      </c>
    </row>
    <row r="62" spans="1:13" ht="30.75" customHeight="1">
      <c r="A62" s="27">
        <v>602</v>
      </c>
      <c r="B62" s="27" t="s">
        <v>137</v>
      </c>
      <c r="C62" s="33" t="s">
        <v>36</v>
      </c>
      <c r="D62" s="32" t="s">
        <v>15</v>
      </c>
      <c r="E62" s="135">
        <v>3160</v>
      </c>
      <c r="F62" s="90"/>
      <c r="G62" s="89"/>
      <c r="H62" s="94"/>
      <c r="I62" s="90"/>
      <c r="J62" s="91"/>
      <c r="K62" s="93">
        <f t="shared" si="6"/>
        <v>3160</v>
      </c>
      <c r="L62" s="53"/>
      <c r="M62">
        <v>1</v>
      </c>
    </row>
    <row r="63" spans="1:13" ht="30.75" customHeight="1">
      <c r="A63" s="27">
        <v>602</v>
      </c>
      <c r="B63" s="27" t="s">
        <v>145</v>
      </c>
      <c r="C63" s="98" t="s">
        <v>38</v>
      </c>
      <c r="D63" s="98" t="s">
        <v>15</v>
      </c>
      <c r="E63" s="135">
        <v>5188</v>
      </c>
      <c r="F63" s="90"/>
      <c r="G63" s="89"/>
      <c r="H63" s="90"/>
      <c r="I63" s="91"/>
      <c r="J63" s="91"/>
      <c r="K63" s="93">
        <f t="shared" si="6"/>
        <v>5188</v>
      </c>
      <c r="L63" s="53"/>
      <c r="M63">
        <v>1</v>
      </c>
    </row>
    <row r="64" spans="1:13" ht="30.75" customHeight="1">
      <c r="A64" s="42">
        <v>602</v>
      </c>
      <c r="B64" s="42" t="s">
        <v>161</v>
      </c>
      <c r="C64" s="98" t="s">
        <v>39</v>
      </c>
      <c r="D64" s="98" t="s">
        <v>15</v>
      </c>
      <c r="E64" s="135">
        <v>5188</v>
      </c>
      <c r="F64" s="90"/>
      <c r="G64" s="89"/>
      <c r="H64" s="90"/>
      <c r="I64" s="94"/>
      <c r="J64" s="91"/>
      <c r="K64" s="93">
        <f t="shared" si="6"/>
        <v>5188</v>
      </c>
      <c r="L64" s="53"/>
      <c r="M64">
        <v>1</v>
      </c>
    </row>
    <row r="65" spans="1:13" ht="30.75" customHeight="1">
      <c r="A65" s="27">
        <v>602</v>
      </c>
      <c r="B65" s="27" t="s">
        <v>140</v>
      </c>
      <c r="C65" s="98" t="s">
        <v>69</v>
      </c>
      <c r="D65" s="98" t="s">
        <v>15</v>
      </c>
      <c r="E65" s="135">
        <v>3795</v>
      </c>
      <c r="F65" s="135"/>
      <c r="G65" s="95"/>
      <c r="H65" s="94"/>
      <c r="I65" s="94"/>
      <c r="J65" s="94"/>
      <c r="K65" s="94">
        <f t="shared" si="6"/>
        <v>3795</v>
      </c>
      <c r="L65" s="53"/>
      <c r="M65">
        <v>1</v>
      </c>
    </row>
    <row r="66" spans="1:13" ht="30.75" customHeight="1">
      <c r="A66" s="27">
        <v>602</v>
      </c>
      <c r="B66" s="27" t="s">
        <v>134</v>
      </c>
      <c r="C66" s="41" t="s">
        <v>75</v>
      </c>
      <c r="D66" s="33" t="s">
        <v>28</v>
      </c>
      <c r="E66" s="135">
        <v>3160</v>
      </c>
      <c r="F66" s="90"/>
      <c r="G66" s="91"/>
      <c r="H66" s="92"/>
      <c r="I66" s="92"/>
      <c r="J66" s="92"/>
      <c r="K66" s="90">
        <f aca="true" t="shared" si="7" ref="K66:K74">SUM(E66:F66)-SUM(G66:J66)</f>
        <v>3160</v>
      </c>
      <c r="L66" s="51"/>
      <c r="M66">
        <v>1</v>
      </c>
    </row>
    <row r="67" spans="1:13" ht="30.75" customHeight="1">
      <c r="A67" s="27">
        <v>102</v>
      </c>
      <c r="B67" s="27" t="s">
        <v>158</v>
      </c>
      <c r="C67" s="41" t="s">
        <v>45</v>
      </c>
      <c r="D67" s="41" t="s">
        <v>24</v>
      </c>
      <c r="E67" s="135">
        <v>1580</v>
      </c>
      <c r="F67" s="135"/>
      <c r="G67" s="89"/>
      <c r="H67" s="91"/>
      <c r="I67" s="91"/>
      <c r="J67" s="91"/>
      <c r="K67" s="90">
        <f t="shared" si="7"/>
        <v>1580</v>
      </c>
      <c r="L67" s="51"/>
      <c r="M67">
        <v>1</v>
      </c>
    </row>
    <row r="68" spans="1:13" ht="30.75" customHeight="1">
      <c r="A68" s="27">
        <v>102</v>
      </c>
      <c r="B68" s="27" t="s">
        <v>143</v>
      </c>
      <c r="C68" s="34" t="s">
        <v>30</v>
      </c>
      <c r="D68" s="41" t="s">
        <v>24</v>
      </c>
      <c r="E68" s="135">
        <v>1580</v>
      </c>
      <c r="F68" s="90"/>
      <c r="G68" s="91"/>
      <c r="H68" s="92"/>
      <c r="I68" s="92"/>
      <c r="J68" s="92"/>
      <c r="K68" s="90">
        <f t="shared" si="7"/>
        <v>1580</v>
      </c>
      <c r="L68" s="51"/>
      <c r="M68">
        <v>1</v>
      </c>
    </row>
    <row r="69" spans="1:13" ht="30.75" customHeight="1">
      <c r="A69" s="27">
        <v>102</v>
      </c>
      <c r="B69" s="27" t="s">
        <v>154</v>
      </c>
      <c r="C69" s="41" t="s">
        <v>55</v>
      </c>
      <c r="D69" s="41" t="s">
        <v>24</v>
      </c>
      <c r="E69" s="135">
        <v>1514</v>
      </c>
      <c r="F69" s="90"/>
      <c r="G69" s="90"/>
      <c r="H69" s="90"/>
      <c r="I69" s="90"/>
      <c r="J69" s="92"/>
      <c r="K69" s="93">
        <f t="shared" si="7"/>
        <v>1514</v>
      </c>
      <c r="L69" s="56"/>
      <c r="M69">
        <v>1</v>
      </c>
    </row>
    <row r="70" spans="1:13" ht="30.75" customHeight="1">
      <c r="A70" s="27">
        <v>102</v>
      </c>
      <c r="B70" s="27" t="s">
        <v>144</v>
      </c>
      <c r="C70" s="34" t="s">
        <v>26</v>
      </c>
      <c r="D70" s="41" t="s">
        <v>24</v>
      </c>
      <c r="E70" s="135">
        <v>1184</v>
      </c>
      <c r="F70" s="90"/>
      <c r="G70" s="90"/>
      <c r="H70" s="92"/>
      <c r="I70" s="90"/>
      <c r="J70" s="92"/>
      <c r="K70" s="93">
        <f t="shared" si="7"/>
        <v>1184</v>
      </c>
      <c r="L70" s="56"/>
      <c r="M70">
        <v>1</v>
      </c>
    </row>
    <row r="71" spans="1:13" ht="30.75" customHeight="1">
      <c r="A71" s="27">
        <v>102</v>
      </c>
      <c r="B71" s="27" t="s">
        <v>129</v>
      </c>
      <c r="C71" s="99" t="s">
        <v>57</v>
      </c>
      <c r="D71" s="99" t="s">
        <v>24</v>
      </c>
      <c r="E71" s="135">
        <v>1755</v>
      </c>
      <c r="F71" s="90"/>
      <c r="G71" s="90"/>
      <c r="H71" s="92"/>
      <c r="I71" s="90"/>
      <c r="J71" s="92"/>
      <c r="K71" s="93">
        <f t="shared" si="7"/>
        <v>1755</v>
      </c>
      <c r="L71" s="56"/>
      <c r="M71">
        <v>1</v>
      </c>
    </row>
    <row r="72" spans="1:13" ht="30.75" customHeight="1">
      <c r="A72" s="27">
        <v>102</v>
      </c>
      <c r="B72" s="27" t="s">
        <v>159</v>
      </c>
      <c r="C72" s="32" t="s">
        <v>23</v>
      </c>
      <c r="D72" s="41" t="s">
        <v>24</v>
      </c>
      <c r="E72" s="135">
        <v>951</v>
      </c>
      <c r="F72" s="90"/>
      <c r="G72" s="91"/>
      <c r="H72" s="92"/>
      <c r="I72" s="92"/>
      <c r="J72" s="92"/>
      <c r="K72" s="90">
        <f t="shared" si="7"/>
        <v>951</v>
      </c>
      <c r="L72" s="111"/>
      <c r="M72">
        <v>1</v>
      </c>
    </row>
    <row r="73" spans="1:13" ht="30.75" customHeight="1">
      <c r="A73" s="27">
        <v>102</v>
      </c>
      <c r="B73" s="27" t="s">
        <v>104</v>
      </c>
      <c r="C73" s="41" t="s">
        <v>71</v>
      </c>
      <c r="D73" s="33" t="s">
        <v>15</v>
      </c>
      <c r="E73" s="135">
        <v>13013</v>
      </c>
      <c r="F73" s="90"/>
      <c r="G73" s="91"/>
      <c r="H73" s="90"/>
      <c r="I73" s="92"/>
      <c r="J73" s="92"/>
      <c r="K73" s="90">
        <f t="shared" si="7"/>
        <v>13013</v>
      </c>
      <c r="L73" s="51"/>
      <c r="M73">
        <v>1</v>
      </c>
    </row>
    <row r="74" spans="1:13" ht="30.75" customHeight="1">
      <c r="A74" s="27">
        <v>102</v>
      </c>
      <c r="B74" s="27" t="s">
        <v>106</v>
      </c>
      <c r="C74" s="41" t="s">
        <v>72</v>
      </c>
      <c r="D74" s="33" t="s">
        <v>28</v>
      </c>
      <c r="E74" s="135">
        <v>2716</v>
      </c>
      <c r="F74" s="90"/>
      <c r="G74" s="91"/>
      <c r="H74" s="92"/>
      <c r="I74" s="92"/>
      <c r="J74" s="92"/>
      <c r="K74" s="90">
        <f t="shared" si="7"/>
        <v>2716</v>
      </c>
      <c r="L74" s="51"/>
      <c r="M74">
        <v>1</v>
      </c>
    </row>
    <row r="75" spans="1:13" ht="12" customHeight="1" thickBot="1">
      <c r="A75" s="17"/>
      <c r="B75" s="17"/>
      <c r="C75" s="17"/>
      <c r="D75" s="48" t="s">
        <v>32</v>
      </c>
      <c r="E75" s="113">
        <f>SUM(E58:E74)</f>
        <v>62440</v>
      </c>
      <c r="F75" s="113">
        <f aca="true" t="shared" si="8" ref="F75:K75">SUM(F58:F74)</f>
        <v>0</v>
      </c>
      <c r="G75" s="113">
        <f t="shared" si="8"/>
        <v>0</v>
      </c>
      <c r="H75" s="113">
        <f t="shared" si="8"/>
        <v>0</v>
      </c>
      <c r="I75" s="113">
        <f t="shared" si="8"/>
        <v>0</v>
      </c>
      <c r="J75" s="113">
        <f t="shared" si="8"/>
        <v>0</v>
      </c>
      <c r="K75" s="113">
        <f t="shared" si="8"/>
        <v>62440</v>
      </c>
      <c r="L75" s="17"/>
      <c r="M75" s="82"/>
    </row>
    <row r="76" spans="1:13" ht="12" customHeight="1">
      <c r="A76" s="17"/>
      <c r="B76" s="17"/>
      <c r="C76" s="17"/>
      <c r="D76" s="15"/>
      <c r="E76" s="52"/>
      <c r="F76" s="52"/>
      <c r="G76" s="52"/>
      <c r="H76" s="52"/>
      <c r="I76" s="52"/>
      <c r="J76" s="52"/>
      <c r="K76" s="70"/>
      <c r="L76" s="17"/>
      <c r="M76" s="52"/>
    </row>
    <row r="77" spans="1:13" ht="12" customHeight="1">
      <c r="A77" s="17"/>
      <c r="B77" s="17"/>
      <c r="C77" s="17"/>
      <c r="D77" s="15"/>
      <c r="E77" s="52"/>
      <c r="F77" s="52"/>
      <c r="G77" s="52"/>
      <c r="H77" s="52"/>
      <c r="I77" s="52"/>
      <c r="J77" s="52"/>
      <c r="K77" s="70"/>
      <c r="L77" s="17"/>
      <c r="M77" s="52"/>
    </row>
    <row r="78" spans="1:12" ht="13.5" thickBot="1">
      <c r="A78" s="3"/>
      <c r="B78" s="3"/>
      <c r="C78" s="3"/>
      <c r="D78" s="159" t="s">
        <v>0</v>
      </c>
      <c r="E78" s="159"/>
      <c r="F78" s="159"/>
      <c r="G78" s="159"/>
      <c r="H78" s="159"/>
      <c r="I78" s="3"/>
      <c r="J78" s="3"/>
      <c r="K78" s="66"/>
      <c r="L78" s="3"/>
    </row>
    <row r="79" spans="1:12" ht="13.5" thickBot="1">
      <c r="A79" s="3"/>
      <c r="B79" s="3"/>
      <c r="C79" s="3"/>
      <c r="D79" s="160" t="s">
        <v>1</v>
      </c>
      <c r="E79" s="160"/>
      <c r="F79" s="160"/>
      <c r="G79" s="160"/>
      <c r="H79" s="160"/>
      <c r="I79" s="3"/>
      <c r="J79" s="3"/>
      <c r="K79" s="66"/>
      <c r="L79" s="4" t="s">
        <v>67</v>
      </c>
    </row>
    <row r="80" spans="1:12" ht="12.75">
      <c r="A80" s="3"/>
      <c r="B80" s="3"/>
      <c r="C80" s="3"/>
      <c r="D80" s="161" t="s">
        <v>197</v>
      </c>
      <c r="E80" s="161"/>
      <c r="F80" s="161"/>
      <c r="G80" s="161"/>
      <c r="H80" s="161"/>
      <c r="I80" s="3"/>
      <c r="J80" s="3"/>
      <c r="K80" s="66"/>
      <c r="L80" s="3"/>
    </row>
    <row r="81" spans="1:12" ht="12.75">
      <c r="A81" s="5"/>
      <c r="B81" s="5"/>
      <c r="C81" s="6" t="s">
        <v>194</v>
      </c>
      <c r="D81" s="7"/>
      <c r="E81" s="8"/>
      <c r="F81" s="9"/>
      <c r="G81" s="10"/>
      <c r="H81" s="11"/>
      <c r="I81" s="11"/>
      <c r="J81" s="11"/>
      <c r="K81" s="67"/>
      <c r="L81" s="12"/>
    </row>
    <row r="82" ht="13.5" thickBot="1"/>
    <row r="83" spans="1:12" ht="13.5" thickBot="1">
      <c r="A83" s="5"/>
      <c r="B83" s="5"/>
      <c r="C83" s="6"/>
      <c r="D83" s="7"/>
      <c r="E83" s="162" t="s">
        <v>3</v>
      </c>
      <c r="F83" s="162"/>
      <c r="G83" s="163" t="s">
        <v>77</v>
      </c>
      <c r="H83" s="163"/>
      <c r="I83" s="163"/>
      <c r="J83" s="163"/>
      <c r="K83" s="67"/>
      <c r="L83" s="12"/>
    </row>
    <row r="84" spans="1:12" ht="13.5" thickBot="1">
      <c r="A84" s="46" t="s">
        <v>4</v>
      </c>
      <c r="B84" s="143" t="s">
        <v>98</v>
      </c>
      <c r="C84" s="149" t="s">
        <v>5</v>
      </c>
      <c r="D84" s="164" t="s">
        <v>6</v>
      </c>
      <c r="E84" s="151" t="s">
        <v>7</v>
      </c>
      <c r="F84" s="147" t="s">
        <v>8</v>
      </c>
      <c r="G84" s="151" t="s">
        <v>85</v>
      </c>
      <c r="H84" s="147" t="s">
        <v>9</v>
      </c>
      <c r="I84" s="151" t="s">
        <v>8</v>
      </c>
      <c r="J84" s="153" t="s">
        <v>10</v>
      </c>
      <c r="K84" s="155" t="s">
        <v>11</v>
      </c>
      <c r="L84" s="157" t="s">
        <v>12</v>
      </c>
    </row>
    <row r="85" spans="1:12" ht="13.5" thickBot="1">
      <c r="A85" s="47" t="s">
        <v>13</v>
      </c>
      <c r="B85" s="144"/>
      <c r="C85" s="150"/>
      <c r="D85" s="165"/>
      <c r="E85" s="152"/>
      <c r="F85" s="148"/>
      <c r="G85" s="152"/>
      <c r="H85" s="148"/>
      <c r="I85" s="152"/>
      <c r="J85" s="154"/>
      <c r="K85" s="156"/>
      <c r="L85" s="158"/>
    </row>
    <row r="86" spans="1:12" ht="12.75">
      <c r="A86" s="105"/>
      <c r="B86" s="106"/>
      <c r="C86" s="35" t="s">
        <v>14</v>
      </c>
      <c r="D86" s="107"/>
      <c r="E86" s="108">
        <v>7302</v>
      </c>
      <c r="F86" s="108"/>
      <c r="G86" s="108"/>
      <c r="H86" s="108"/>
      <c r="I86" s="108"/>
      <c r="J86" s="108"/>
      <c r="K86" s="109"/>
      <c r="L86" s="110"/>
    </row>
    <row r="87" spans="1:13" ht="33.75" customHeight="1">
      <c r="A87" s="27">
        <v>102</v>
      </c>
      <c r="B87" s="27" t="s">
        <v>105</v>
      </c>
      <c r="C87" s="41" t="s">
        <v>73</v>
      </c>
      <c r="D87" s="33" t="s">
        <v>28</v>
      </c>
      <c r="E87" s="135">
        <v>1916</v>
      </c>
      <c r="F87" s="90"/>
      <c r="G87" s="91"/>
      <c r="H87" s="90"/>
      <c r="I87" s="92"/>
      <c r="J87" s="92"/>
      <c r="K87" s="90">
        <f aca="true" t="shared" si="9" ref="K87:K92">SUM(E87:F87)-SUM(G87:J87)</f>
        <v>1916</v>
      </c>
      <c r="L87" s="51"/>
      <c r="M87">
        <v>1</v>
      </c>
    </row>
    <row r="88" spans="1:13" ht="33.75" customHeight="1">
      <c r="A88" s="27">
        <v>102</v>
      </c>
      <c r="B88" s="27" t="s">
        <v>112</v>
      </c>
      <c r="C88" s="41" t="s">
        <v>74</v>
      </c>
      <c r="D88" s="33" t="s">
        <v>28</v>
      </c>
      <c r="E88" s="135">
        <v>6478</v>
      </c>
      <c r="F88" s="90"/>
      <c r="G88" s="91"/>
      <c r="H88" s="90"/>
      <c r="I88" s="92"/>
      <c r="J88" s="92"/>
      <c r="K88" s="90">
        <f t="shared" si="9"/>
        <v>6478</v>
      </c>
      <c r="L88" s="51"/>
      <c r="M88">
        <v>1</v>
      </c>
    </row>
    <row r="89" spans="1:13" ht="33.75" customHeight="1">
      <c r="A89" s="27">
        <v>102</v>
      </c>
      <c r="B89" s="27" t="s">
        <v>110</v>
      </c>
      <c r="C89" s="41" t="s">
        <v>76</v>
      </c>
      <c r="D89" s="33" t="s">
        <v>28</v>
      </c>
      <c r="E89" s="135">
        <v>4636</v>
      </c>
      <c r="F89" s="90"/>
      <c r="G89" s="91"/>
      <c r="H89" s="90"/>
      <c r="I89" s="92"/>
      <c r="J89" s="92"/>
      <c r="K89" s="90">
        <f t="shared" si="9"/>
        <v>4636</v>
      </c>
      <c r="L89" s="51"/>
      <c r="M89">
        <v>1</v>
      </c>
    </row>
    <row r="90" spans="1:13" ht="33.75" customHeight="1">
      <c r="A90" s="27">
        <v>102</v>
      </c>
      <c r="B90" s="27" t="s">
        <v>115</v>
      </c>
      <c r="C90" s="41" t="s">
        <v>78</v>
      </c>
      <c r="D90" s="33" t="s">
        <v>28</v>
      </c>
      <c r="E90" s="135">
        <v>2554</v>
      </c>
      <c r="F90" s="90"/>
      <c r="G90" s="91"/>
      <c r="H90" s="90"/>
      <c r="I90" s="92"/>
      <c r="J90" s="92"/>
      <c r="K90" s="90">
        <f t="shared" si="9"/>
        <v>2554</v>
      </c>
      <c r="L90" s="51"/>
      <c r="M90">
        <v>1</v>
      </c>
    </row>
    <row r="91" spans="1:13" ht="33.75" customHeight="1">
      <c r="A91" s="27">
        <v>102</v>
      </c>
      <c r="B91" s="27" t="s">
        <v>136</v>
      </c>
      <c r="C91" s="41" t="s">
        <v>79</v>
      </c>
      <c r="D91" s="33" t="s">
        <v>28</v>
      </c>
      <c r="E91" s="135">
        <v>2453</v>
      </c>
      <c r="F91" s="90"/>
      <c r="G91" s="91"/>
      <c r="H91" s="90"/>
      <c r="I91" s="92"/>
      <c r="J91" s="92"/>
      <c r="K91" s="90">
        <f t="shared" si="9"/>
        <v>2453</v>
      </c>
      <c r="L91" s="51"/>
      <c r="M91">
        <v>1</v>
      </c>
    </row>
    <row r="92" spans="1:13" ht="33.75" customHeight="1">
      <c r="A92" s="27">
        <v>102</v>
      </c>
      <c r="B92" s="27" t="s">
        <v>111</v>
      </c>
      <c r="C92" s="41" t="s">
        <v>80</v>
      </c>
      <c r="D92" s="33" t="s">
        <v>28</v>
      </c>
      <c r="E92" s="135">
        <v>1020</v>
      </c>
      <c r="F92" s="90"/>
      <c r="G92" s="91"/>
      <c r="H92" s="92"/>
      <c r="I92" s="92"/>
      <c r="J92" s="92"/>
      <c r="K92" s="90">
        <f t="shared" si="9"/>
        <v>1020</v>
      </c>
      <c r="L92" s="51"/>
      <c r="M92">
        <v>1</v>
      </c>
    </row>
    <row r="93" spans="1:13" ht="33.75" customHeight="1">
      <c r="A93" s="27">
        <v>102</v>
      </c>
      <c r="B93" s="27" t="s">
        <v>138</v>
      </c>
      <c r="C93" s="99" t="s">
        <v>81</v>
      </c>
      <c r="D93" s="98" t="s">
        <v>48</v>
      </c>
      <c r="E93" s="135">
        <v>3623</v>
      </c>
      <c r="F93" s="89"/>
      <c r="G93" s="89"/>
      <c r="H93" s="91"/>
      <c r="I93" s="91"/>
      <c r="J93" s="91"/>
      <c r="K93" s="90">
        <f aca="true" t="shared" si="10" ref="K93:K101">SUM(E93:F93)-SUM(G93:J93)</f>
        <v>3623</v>
      </c>
      <c r="L93" s="51"/>
      <c r="M93" s="60">
        <v>1</v>
      </c>
    </row>
    <row r="94" spans="1:13" ht="33.75" customHeight="1">
      <c r="A94" s="27">
        <v>102</v>
      </c>
      <c r="B94" s="27" t="s">
        <v>108</v>
      </c>
      <c r="C94" s="41" t="s">
        <v>82</v>
      </c>
      <c r="D94" s="33" t="s">
        <v>48</v>
      </c>
      <c r="E94" s="135">
        <v>5176</v>
      </c>
      <c r="F94" s="90"/>
      <c r="G94" s="91"/>
      <c r="H94" s="92"/>
      <c r="I94" s="92"/>
      <c r="J94" s="92"/>
      <c r="K94" s="90">
        <f t="shared" si="10"/>
        <v>5176</v>
      </c>
      <c r="L94" s="51"/>
      <c r="M94" s="60">
        <v>1</v>
      </c>
    </row>
    <row r="95" spans="1:13" ht="33.75" customHeight="1">
      <c r="A95" s="27">
        <v>102</v>
      </c>
      <c r="B95" s="27" t="s">
        <v>120</v>
      </c>
      <c r="C95" s="41" t="s">
        <v>83</v>
      </c>
      <c r="D95" s="33" t="s">
        <v>48</v>
      </c>
      <c r="E95" s="135">
        <v>4977</v>
      </c>
      <c r="F95" s="90"/>
      <c r="G95" s="90"/>
      <c r="H95" s="90"/>
      <c r="I95" s="90"/>
      <c r="J95" s="92"/>
      <c r="K95" s="93">
        <f t="shared" si="10"/>
        <v>4977</v>
      </c>
      <c r="L95" s="56"/>
      <c r="M95" s="60">
        <v>1</v>
      </c>
    </row>
    <row r="96" spans="1:13" ht="33.75" customHeight="1">
      <c r="A96" s="27">
        <v>102</v>
      </c>
      <c r="B96" s="27" t="s">
        <v>100</v>
      </c>
      <c r="C96" s="41" t="s">
        <v>84</v>
      </c>
      <c r="D96" s="41" t="s">
        <v>24</v>
      </c>
      <c r="E96" s="135">
        <v>3178</v>
      </c>
      <c r="F96" s="90"/>
      <c r="G96" s="90"/>
      <c r="H96" s="92"/>
      <c r="I96" s="90"/>
      <c r="J96" s="92"/>
      <c r="K96" s="93">
        <f t="shared" si="10"/>
        <v>3178</v>
      </c>
      <c r="L96" s="56"/>
      <c r="M96" s="60">
        <v>1</v>
      </c>
    </row>
    <row r="97" spans="1:13" ht="33.75" customHeight="1">
      <c r="A97" s="27">
        <v>102</v>
      </c>
      <c r="B97" s="27" t="s">
        <v>150</v>
      </c>
      <c r="C97" s="41" t="s">
        <v>90</v>
      </c>
      <c r="D97" s="41" t="s">
        <v>24</v>
      </c>
      <c r="E97" s="135">
        <v>2297</v>
      </c>
      <c r="F97" s="90"/>
      <c r="G97" s="90"/>
      <c r="H97" s="92"/>
      <c r="I97" s="90"/>
      <c r="J97" s="92"/>
      <c r="K97" s="93">
        <f t="shared" si="10"/>
        <v>2297</v>
      </c>
      <c r="L97" s="56"/>
      <c r="M97" s="76">
        <v>1</v>
      </c>
    </row>
    <row r="98" spans="1:13" ht="33.75" customHeight="1">
      <c r="A98" s="27">
        <v>102</v>
      </c>
      <c r="B98" s="27" t="s">
        <v>160</v>
      </c>
      <c r="C98" s="41" t="s">
        <v>89</v>
      </c>
      <c r="D98" s="41" t="s">
        <v>24</v>
      </c>
      <c r="E98" s="135">
        <v>920</v>
      </c>
      <c r="F98" s="90"/>
      <c r="G98" s="90"/>
      <c r="H98" s="92"/>
      <c r="I98" s="90"/>
      <c r="J98" s="92"/>
      <c r="K98" s="93">
        <f t="shared" si="10"/>
        <v>920</v>
      </c>
      <c r="L98" s="56"/>
      <c r="M98" s="76">
        <v>1</v>
      </c>
    </row>
    <row r="99" spans="1:13" ht="33.75" customHeight="1">
      <c r="A99" s="27">
        <v>102</v>
      </c>
      <c r="B99" s="27" t="s">
        <v>141</v>
      </c>
      <c r="C99" s="41" t="s">
        <v>91</v>
      </c>
      <c r="D99" s="41" t="s">
        <v>24</v>
      </c>
      <c r="E99" s="135">
        <v>2490</v>
      </c>
      <c r="F99" s="90"/>
      <c r="G99" s="90"/>
      <c r="H99" s="92"/>
      <c r="I99" s="90"/>
      <c r="J99" s="92"/>
      <c r="K99" s="93">
        <f t="shared" si="10"/>
        <v>2490</v>
      </c>
      <c r="L99" s="56"/>
      <c r="M99" s="76">
        <v>1</v>
      </c>
    </row>
    <row r="100" spans="1:13" ht="33.75" customHeight="1">
      <c r="A100" s="27">
        <v>102</v>
      </c>
      <c r="B100" s="27" t="s">
        <v>103</v>
      </c>
      <c r="C100" s="41" t="s">
        <v>92</v>
      </c>
      <c r="D100" s="41" t="s">
        <v>28</v>
      </c>
      <c r="E100" s="135">
        <v>2454</v>
      </c>
      <c r="F100" s="90"/>
      <c r="G100" s="90"/>
      <c r="H100" s="92"/>
      <c r="I100" s="90"/>
      <c r="J100" s="92"/>
      <c r="K100" s="93">
        <f t="shared" si="10"/>
        <v>2454</v>
      </c>
      <c r="L100" s="56"/>
      <c r="M100" s="76">
        <v>1</v>
      </c>
    </row>
    <row r="101" spans="1:13" ht="33.75" customHeight="1">
      <c r="A101" s="27">
        <v>102</v>
      </c>
      <c r="B101" s="27" t="s">
        <v>113</v>
      </c>
      <c r="C101" s="41" t="s">
        <v>93</v>
      </c>
      <c r="D101" s="41" t="s">
        <v>28</v>
      </c>
      <c r="E101" s="135">
        <v>2844</v>
      </c>
      <c r="F101" s="90"/>
      <c r="G101" s="90"/>
      <c r="H101" s="92"/>
      <c r="I101" s="90"/>
      <c r="J101" s="92"/>
      <c r="K101" s="93">
        <f t="shared" si="10"/>
        <v>2844</v>
      </c>
      <c r="L101" s="56"/>
      <c r="M101" s="76">
        <v>1</v>
      </c>
    </row>
    <row r="102" spans="4:11" ht="13.5" thickBot="1">
      <c r="D102" s="48" t="s">
        <v>32</v>
      </c>
      <c r="E102" s="113">
        <f>SUM(E87:E101)</f>
        <v>47016</v>
      </c>
      <c r="F102" s="113">
        <f aca="true" t="shared" si="11" ref="F102:K102">SUM(F87:F101)</f>
        <v>0</v>
      </c>
      <c r="G102" s="113">
        <f t="shared" si="11"/>
        <v>0</v>
      </c>
      <c r="H102" s="113">
        <f t="shared" si="11"/>
        <v>0</v>
      </c>
      <c r="I102" s="113">
        <f t="shared" si="11"/>
        <v>0</v>
      </c>
      <c r="J102" s="113">
        <f t="shared" si="11"/>
        <v>0</v>
      </c>
      <c r="K102" s="113">
        <f t="shared" si="11"/>
        <v>47016</v>
      </c>
    </row>
    <row r="103" ht="12.75">
      <c r="M103" s="31"/>
    </row>
    <row r="104" spans="1:13" ht="13.5" thickBot="1">
      <c r="A104" s="3"/>
      <c r="B104" s="3"/>
      <c r="C104" s="3"/>
      <c r="D104" s="159" t="s">
        <v>0</v>
      </c>
      <c r="E104" s="159"/>
      <c r="F104" s="159"/>
      <c r="G104" s="159"/>
      <c r="H104" s="159"/>
      <c r="I104" s="3"/>
      <c r="J104" s="3"/>
      <c r="K104" s="66"/>
      <c r="L104" s="3"/>
      <c r="M104" s="31"/>
    </row>
    <row r="105" spans="1:13" ht="13.5" thickBot="1">
      <c r="A105" s="3"/>
      <c r="B105" s="3"/>
      <c r="C105" s="3"/>
      <c r="D105" s="160" t="s">
        <v>1</v>
      </c>
      <c r="E105" s="160"/>
      <c r="F105" s="160"/>
      <c r="G105" s="160"/>
      <c r="H105" s="160"/>
      <c r="I105" s="3"/>
      <c r="J105" s="3"/>
      <c r="K105" s="66"/>
      <c r="L105" s="4" t="s">
        <v>87</v>
      </c>
      <c r="M105" s="31"/>
    </row>
    <row r="106" spans="1:13" ht="12.75">
      <c r="A106" s="3"/>
      <c r="B106" s="3"/>
      <c r="C106" s="3"/>
      <c r="D106" s="161" t="s">
        <v>197</v>
      </c>
      <c r="E106" s="161"/>
      <c r="F106" s="161"/>
      <c r="G106" s="161"/>
      <c r="H106" s="161"/>
      <c r="I106" s="3"/>
      <c r="J106" s="3"/>
      <c r="K106" s="66"/>
      <c r="L106" s="3"/>
      <c r="M106" s="31"/>
    </row>
    <row r="107" spans="1:13" ht="12.75">
      <c r="A107" s="5"/>
      <c r="B107" s="5"/>
      <c r="C107" s="6" t="s">
        <v>194</v>
      </c>
      <c r="D107" s="7"/>
      <c r="E107" s="8"/>
      <c r="F107" s="9"/>
      <c r="G107" s="10"/>
      <c r="H107" s="11"/>
      <c r="I107" s="11"/>
      <c r="J107" s="11"/>
      <c r="K107" s="67"/>
      <c r="L107" s="12"/>
      <c r="M107" s="31"/>
    </row>
    <row r="108" ht="13.5" thickBot="1">
      <c r="M108" s="31"/>
    </row>
    <row r="109" spans="1:13" ht="13.5" thickBot="1">
      <c r="A109" s="5"/>
      <c r="B109" s="5"/>
      <c r="C109" s="6"/>
      <c r="D109" s="7"/>
      <c r="E109" s="162" t="s">
        <v>3</v>
      </c>
      <c r="F109" s="162"/>
      <c r="G109" s="163" t="s">
        <v>77</v>
      </c>
      <c r="H109" s="163"/>
      <c r="I109" s="163"/>
      <c r="J109" s="163"/>
      <c r="K109" s="67"/>
      <c r="L109" s="12"/>
      <c r="M109" s="31"/>
    </row>
    <row r="110" spans="1:13" ht="13.5" thickBot="1">
      <c r="A110" s="46" t="s">
        <v>4</v>
      </c>
      <c r="B110" s="143" t="s">
        <v>98</v>
      </c>
      <c r="C110" s="149" t="s">
        <v>5</v>
      </c>
      <c r="D110" s="164" t="s">
        <v>6</v>
      </c>
      <c r="E110" s="151" t="s">
        <v>7</v>
      </c>
      <c r="F110" s="147" t="s">
        <v>8</v>
      </c>
      <c r="G110" s="151" t="s">
        <v>85</v>
      </c>
      <c r="H110" s="147" t="s">
        <v>9</v>
      </c>
      <c r="I110" s="151" t="s">
        <v>8</v>
      </c>
      <c r="J110" s="153" t="s">
        <v>10</v>
      </c>
      <c r="K110" s="155" t="s">
        <v>11</v>
      </c>
      <c r="L110" s="157" t="s">
        <v>12</v>
      </c>
      <c r="M110" s="31"/>
    </row>
    <row r="111" spans="1:13" ht="13.5" thickBot="1">
      <c r="A111" s="47" t="s">
        <v>13</v>
      </c>
      <c r="B111" s="144"/>
      <c r="C111" s="150"/>
      <c r="D111" s="165"/>
      <c r="E111" s="152"/>
      <c r="F111" s="148"/>
      <c r="G111" s="152"/>
      <c r="H111" s="148"/>
      <c r="I111" s="152"/>
      <c r="J111" s="154"/>
      <c r="K111" s="156"/>
      <c r="L111" s="158"/>
      <c r="M111" s="31"/>
    </row>
    <row r="112" spans="1:13" ht="12.75">
      <c r="A112" s="105"/>
      <c r="B112" s="106"/>
      <c r="C112" s="107"/>
      <c r="D112" s="107"/>
      <c r="E112" s="108">
        <v>7302</v>
      </c>
      <c r="F112" s="108"/>
      <c r="G112" s="108"/>
      <c r="H112" s="108"/>
      <c r="I112" s="108"/>
      <c r="J112" s="108"/>
      <c r="K112" s="109"/>
      <c r="L112" s="110"/>
      <c r="M112" s="31"/>
    </row>
    <row r="113" spans="1:13" ht="33.75" customHeight="1">
      <c r="A113" s="27">
        <v>102</v>
      </c>
      <c r="B113" s="27" t="s">
        <v>147</v>
      </c>
      <c r="C113" s="99" t="s">
        <v>94</v>
      </c>
      <c r="D113" s="99" t="s">
        <v>24</v>
      </c>
      <c r="E113" s="135">
        <v>1711</v>
      </c>
      <c r="F113" s="90"/>
      <c r="G113" s="90"/>
      <c r="H113" s="92"/>
      <c r="I113" s="90"/>
      <c r="J113" s="92"/>
      <c r="K113" s="93">
        <f aca="true" t="shared" si="12" ref="K113:K120">SUM(E113:F113)-SUM(G113:J113)</f>
        <v>1711</v>
      </c>
      <c r="L113" s="56"/>
      <c r="M113" s="76">
        <v>1</v>
      </c>
    </row>
    <row r="114" spans="1:13" ht="33.75" customHeight="1">
      <c r="A114" s="27">
        <v>602</v>
      </c>
      <c r="B114" s="27" t="s">
        <v>155</v>
      </c>
      <c r="C114" s="41" t="s">
        <v>95</v>
      </c>
      <c r="D114" s="41" t="s">
        <v>24</v>
      </c>
      <c r="E114" s="135">
        <v>2940</v>
      </c>
      <c r="F114" s="90"/>
      <c r="G114" s="90"/>
      <c r="H114" s="90"/>
      <c r="I114" s="90"/>
      <c r="J114" s="92"/>
      <c r="K114" s="93">
        <f t="shared" si="12"/>
        <v>2940</v>
      </c>
      <c r="L114" s="56"/>
      <c r="M114" s="76">
        <v>1</v>
      </c>
    </row>
    <row r="115" spans="1:13" ht="33.75" customHeight="1">
      <c r="A115" s="27">
        <v>102</v>
      </c>
      <c r="B115" s="27" t="s">
        <v>125</v>
      </c>
      <c r="C115" s="41" t="s">
        <v>97</v>
      </c>
      <c r="D115" s="41" t="s">
        <v>15</v>
      </c>
      <c r="E115" s="135">
        <v>4092</v>
      </c>
      <c r="F115" s="90"/>
      <c r="G115" s="90"/>
      <c r="H115" s="90"/>
      <c r="I115" s="90"/>
      <c r="J115" s="92"/>
      <c r="K115" s="93">
        <f t="shared" si="12"/>
        <v>4092</v>
      </c>
      <c r="L115" s="56"/>
      <c r="M115" s="76">
        <v>1</v>
      </c>
    </row>
    <row r="116" spans="1:13" ht="33.75" customHeight="1">
      <c r="A116" s="27">
        <v>102</v>
      </c>
      <c r="B116" s="27" t="s">
        <v>162</v>
      </c>
      <c r="C116" s="41" t="s">
        <v>163</v>
      </c>
      <c r="D116" s="41" t="s">
        <v>28</v>
      </c>
      <c r="E116" s="135">
        <v>6446</v>
      </c>
      <c r="F116" s="90"/>
      <c r="G116" s="90"/>
      <c r="H116" s="90"/>
      <c r="I116" s="90"/>
      <c r="J116" s="92"/>
      <c r="K116" s="93">
        <f t="shared" si="12"/>
        <v>6446</v>
      </c>
      <c r="L116" s="56"/>
      <c r="M116" s="76">
        <v>1</v>
      </c>
    </row>
    <row r="117" spans="1:13" ht="33.75" customHeight="1">
      <c r="A117" s="27">
        <v>102</v>
      </c>
      <c r="B117" s="27" t="s">
        <v>165</v>
      </c>
      <c r="C117" s="101" t="s">
        <v>164</v>
      </c>
      <c r="D117" s="41" t="s">
        <v>28</v>
      </c>
      <c r="E117" s="135">
        <v>2306</v>
      </c>
      <c r="F117" s="90"/>
      <c r="G117" s="90"/>
      <c r="H117" s="90"/>
      <c r="I117" s="90"/>
      <c r="J117" s="92"/>
      <c r="K117" s="93">
        <f t="shared" si="12"/>
        <v>2306</v>
      </c>
      <c r="L117" s="56"/>
      <c r="M117" s="76">
        <v>1</v>
      </c>
    </row>
    <row r="118" spans="1:13" ht="33.75" customHeight="1">
      <c r="A118" s="27">
        <v>102</v>
      </c>
      <c r="B118" s="27" t="s">
        <v>167</v>
      </c>
      <c r="C118" s="41" t="s">
        <v>166</v>
      </c>
      <c r="D118" s="41" t="s">
        <v>28</v>
      </c>
      <c r="E118" s="135">
        <v>2987</v>
      </c>
      <c r="F118" s="90"/>
      <c r="G118" s="90"/>
      <c r="H118" s="90"/>
      <c r="I118" s="90"/>
      <c r="J118" s="92"/>
      <c r="K118" s="93">
        <f t="shared" si="12"/>
        <v>2987</v>
      </c>
      <c r="L118" s="56"/>
      <c r="M118" s="76">
        <v>1</v>
      </c>
    </row>
    <row r="119" spans="1:13" ht="33.75" customHeight="1">
      <c r="A119" s="27">
        <v>602</v>
      </c>
      <c r="B119" s="27" t="s">
        <v>168</v>
      </c>
      <c r="C119" s="41" t="s">
        <v>169</v>
      </c>
      <c r="D119" s="41" t="s">
        <v>28</v>
      </c>
      <c r="E119" s="135">
        <v>2394</v>
      </c>
      <c r="F119" s="90"/>
      <c r="G119" s="90"/>
      <c r="H119" s="90"/>
      <c r="I119" s="90"/>
      <c r="J119" s="92"/>
      <c r="K119" s="93">
        <f t="shared" si="12"/>
        <v>2394</v>
      </c>
      <c r="L119" s="56"/>
      <c r="M119" s="102">
        <v>1</v>
      </c>
    </row>
    <row r="120" spans="1:13" ht="33.75" customHeight="1">
      <c r="A120" s="27">
        <v>102</v>
      </c>
      <c r="B120" s="27" t="s">
        <v>170</v>
      </c>
      <c r="C120" s="41" t="s">
        <v>171</v>
      </c>
      <c r="D120" s="41" t="s">
        <v>28</v>
      </c>
      <c r="E120" s="135">
        <v>2306</v>
      </c>
      <c r="F120" s="90"/>
      <c r="G120" s="90"/>
      <c r="H120" s="90"/>
      <c r="I120" s="90"/>
      <c r="J120" s="92"/>
      <c r="K120" s="93">
        <f t="shared" si="12"/>
        <v>2306</v>
      </c>
      <c r="L120" s="56"/>
      <c r="M120" s="102">
        <v>1</v>
      </c>
    </row>
    <row r="121" spans="1:13" ht="33.75" customHeight="1">
      <c r="A121" s="27">
        <v>102</v>
      </c>
      <c r="B121" s="27" t="s">
        <v>172</v>
      </c>
      <c r="C121" s="41" t="s">
        <v>173</v>
      </c>
      <c r="D121" s="41" t="s">
        <v>24</v>
      </c>
      <c r="E121" s="135">
        <v>1015</v>
      </c>
      <c r="F121" s="92"/>
      <c r="G121" s="90"/>
      <c r="H121" s="90"/>
      <c r="I121" s="90"/>
      <c r="J121" s="92"/>
      <c r="K121" s="93">
        <f>SUM(E121:F121)-SUM(G121:J121)</f>
        <v>1015</v>
      </c>
      <c r="L121" s="56"/>
      <c r="M121" s="102">
        <v>1</v>
      </c>
    </row>
    <row r="122" spans="1:13" ht="33.75" customHeight="1">
      <c r="A122" s="27">
        <v>102</v>
      </c>
      <c r="B122" s="27" t="s">
        <v>177</v>
      </c>
      <c r="C122" s="41" t="s">
        <v>178</v>
      </c>
      <c r="D122" s="41" t="s">
        <v>179</v>
      </c>
      <c r="E122" s="135">
        <v>4093</v>
      </c>
      <c r="F122" s="92"/>
      <c r="G122" s="90"/>
      <c r="H122" s="90"/>
      <c r="I122" s="90"/>
      <c r="J122" s="92"/>
      <c r="K122" s="93">
        <f aca="true" t="shared" si="13" ref="K122:K127">SUM(E122:F122)-SUM(G122:J122)</f>
        <v>4093</v>
      </c>
      <c r="L122" s="56"/>
      <c r="M122" s="102">
        <v>1</v>
      </c>
    </row>
    <row r="123" spans="1:13" ht="33.75" customHeight="1">
      <c r="A123" s="27">
        <v>102</v>
      </c>
      <c r="B123" s="27" t="s">
        <v>181</v>
      </c>
      <c r="C123" s="134" t="s">
        <v>180</v>
      </c>
      <c r="D123" s="41" t="s">
        <v>28</v>
      </c>
      <c r="E123" s="135">
        <v>2306</v>
      </c>
      <c r="F123" s="92"/>
      <c r="G123" s="90"/>
      <c r="H123" s="90"/>
      <c r="I123" s="90"/>
      <c r="J123" s="92"/>
      <c r="K123" s="93">
        <f t="shared" si="13"/>
        <v>2306</v>
      </c>
      <c r="L123" s="56"/>
      <c r="M123" s="102">
        <v>1</v>
      </c>
    </row>
    <row r="124" spans="1:13" ht="33.75" customHeight="1">
      <c r="A124" s="27">
        <v>102</v>
      </c>
      <c r="B124" s="27" t="s">
        <v>183</v>
      </c>
      <c r="C124" s="134" t="s">
        <v>182</v>
      </c>
      <c r="D124" s="41" t="s">
        <v>28</v>
      </c>
      <c r="E124" s="135">
        <v>3161</v>
      </c>
      <c r="F124" s="92"/>
      <c r="G124" s="90"/>
      <c r="H124" s="90"/>
      <c r="I124" s="90"/>
      <c r="J124" s="92"/>
      <c r="K124" s="93">
        <f t="shared" si="13"/>
        <v>3161</v>
      </c>
      <c r="L124" s="56"/>
      <c r="M124" s="102">
        <v>1</v>
      </c>
    </row>
    <row r="125" spans="1:13" ht="33.75" customHeight="1">
      <c r="A125" s="27">
        <v>102</v>
      </c>
      <c r="B125" s="27" t="s">
        <v>184</v>
      </c>
      <c r="C125" s="134" t="s">
        <v>187</v>
      </c>
      <c r="D125" s="41" t="s">
        <v>28</v>
      </c>
      <c r="E125" s="135">
        <v>4573</v>
      </c>
      <c r="F125" s="92"/>
      <c r="G125" s="90"/>
      <c r="H125" s="90"/>
      <c r="I125" s="90"/>
      <c r="J125" s="92"/>
      <c r="K125" s="93">
        <f t="shared" si="13"/>
        <v>4573</v>
      </c>
      <c r="L125" s="56"/>
      <c r="M125" s="102">
        <v>1</v>
      </c>
    </row>
    <row r="126" spans="1:13" ht="33.75" customHeight="1">
      <c r="A126" s="27">
        <v>102</v>
      </c>
      <c r="B126" s="27" t="s">
        <v>185</v>
      </c>
      <c r="C126" s="41" t="s">
        <v>188</v>
      </c>
      <c r="D126" s="41" t="s">
        <v>28</v>
      </c>
      <c r="E126" s="135">
        <v>2306</v>
      </c>
      <c r="F126" s="92"/>
      <c r="G126" s="90"/>
      <c r="H126" s="90"/>
      <c r="I126" s="90"/>
      <c r="J126" s="92"/>
      <c r="K126" s="93">
        <f t="shared" si="13"/>
        <v>2306</v>
      </c>
      <c r="L126" s="56"/>
      <c r="M126" s="102">
        <v>1</v>
      </c>
    </row>
    <row r="127" spans="1:13" ht="33.75" customHeight="1">
      <c r="A127" s="27">
        <v>602</v>
      </c>
      <c r="B127" s="27" t="s">
        <v>186</v>
      </c>
      <c r="C127" s="41" t="s">
        <v>189</v>
      </c>
      <c r="D127" s="41" t="s">
        <v>28</v>
      </c>
      <c r="E127" s="135">
        <v>4171</v>
      </c>
      <c r="F127" s="92"/>
      <c r="G127" s="90"/>
      <c r="H127" s="90"/>
      <c r="I127" s="90"/>
      <c r="J127" s="92"/>
      <c r="K127" s="93">
        <f t="shared" si="13"/>
        <v>4171</v>
      </c>
      <c r="L127" s="56"/>
      <c r="M127" s="102">
        <v>1</v>
      </c>
    </row>
    <row r="128" spans="4:13" ht="13.5" thickBot="1">
      <c r="D128" s="48" t="s">
        <v>32</v>
      </c>
      <c r="E128" s="113">
        <f>SUM(E113:E127)</f>
        <v>46807</v>
      </c>
      <c r="F128" s="113">
        <f aca="true" t="shared" si="14" ref="F128:K128">SUM(F113:F127)</f>
        <v>0</v>
      </c>
      <c r="G128" s="113">
        <f t="shared" si="14"/>
        <v>0</v>
      </c>
      <c r="H128" s="113">
        <f t="shared" si="14"/>
        <v>0</v>
      </c>
      <c r="I128" s="113">
        <f t="shared" si="14"/>
        <v>0</v>
      </c>
      <c r="J128" s="113">
        <f t="shared" si="14"/>
        <v>0</v>
      </c>
      <c r="K128" s="113">
        <f t="shared" si="14"/>
        <v>46807</v>
      </c>
      <c r="M128" s="60"/>
    </row>
    <row r="129" ht="12.75">
      <c r="M129" s="132"/>
    </row>
    <row r="130" ht="12.75">
      <c r="M130" s="132"/>
    </row>
    <row r="131" spans="1:13" ht="13.5" thickBot="1">
      <c r="A131" s="3"/>
      <c r="B131" s="3"/>
      <c r="C131" s="3"/>
      <c r="D131" s="159" t="s">
        <v>0</v>
      </c>
      <c r="E131" s="159"/>
      <c r="F131" s="159"/>
      <c r="G131" s="159"/>
      <c r="H131" s="159"/>
      <c r="I131" s="3"/>
      <c r="J131" s="3"/>
      <c r="K131" s="66"/>
      <c r="L131" s="3"/>
      <c r="M131" s="132"/>
    </row>
    <row r="132" spans="1:13" ht="13.5" thickBot="1">
      <c r="A132" s="3"/>
      <c r="B132" s="3"/>
      <c r="C132" s="3"/>
      <c r="D132" s="160" t="s">
        <v>1</v>
      </c>
      <c r="E132" s="160"/>
      <c r="F132" s="160"/>
      <c r="G132" s="160"/>
      <c r="H132" s="160"/>
      <c r="I132" s="3"/>
      <c r="J132" s="3"/>
      <c r="K132" s="66"/>
      <c r="L132" s="4" t="s">
        <v>176</v>
      </c>
      <c r="M132" s="132"/>
    </row>
    <row r="133" spans="1:13" ht="12.75">
      <c r="A133" s="3"/>
      <c r="B133" s="3"/>
      <c r="C133" s="3"/>
      <c r="D133" s="161" t="s">
        <v>197</v>
      </c>
      <c r="E133" s="161"/>
      <c r="F133" s="161"/>
      <c r="G133" s="161"/>
      <c r="H133" s="161"/>
      <c r="I133" s="3"/>
      <c r="J133" s="3"/>
      <c r="K133" s="66"/>
      <c r="L133" s="3"/>
      <c r="M133" s="132"/>
    </row>
    <row r="134" spans="1:13" ht="12.75">
      <c r="A134" s="5"/>
      <c r="B134" s="5"/>
      <c r="C134" s="6" t="s">
        <v>194</v>
      </c>
      <c r="D134" s="7"/>
      <c r="E134" s="8"/>
      <c r="F134" s="9"/>
      <c r="G134" s="10"/>
      <c r="H134" s="11"/>
      <c r="I134" s="11"/>
      <c r="J134" s="11"/>
      <c r="K134" s="67"/>
      <c r="L134" s="12"/>
      <c r="M134" s="132"/>
    </row>
    <row r="135" ht="13.5" thickBot="1">
      <c r="M135" s="132"/>
    </row>
    <row r="136" spans="1:13" ht="13.5" thickBot="1">
      <c r="A136" s="5"/>
      <c r="B136" s="5"/>
      <c r="C136" s="6"/>
      <c r="D136" s="7"/>
      <c r="E136" s="162" t="s">
        <v>3</v>
      </c>
      <c r="F136" s="162"/>
      <c r="G136" s="163" t="s">
        <v>77</v>
      </c>
      <c r="H136" s="163"/>
      <c r="I136" s="163"/>
      <c r="J136" s="163"/>
      <c r="K136" s="67"/>
      <c r="L136" s="12"/>
      <c r="M136" s="132"/>
    </row>
    <row r="137" spans="1:13" ht="13.5" thickBot="1">
      <c r="A137" s="46" t="s">
        <v>4</v>
      </c>
      <c r="B137" s="143" t="s">
        <v>98</v>
      </c>
      <c r="C137" s="149" t="s">
        <v>5</v>
      </c>
      <c r="D137" s="164" t="s">
        <v>6</v>
      </c>
      <c r="E137" s="151" t="s">
        <v>7</v>
      </c>
      <c r="F137" s="147" t="s">
        <v>8</v>
      </c>
      <c r="G137" s="151" t="s">
        <v>85</v>
      </c>
      <c r="H137" s="147" t="s">
        <v>9</v>
      </c>
      <c r="I137" s="151" t="s">
        <v>8</v>
      </c>
      <c r="J137" s="153" t="s">
        <v>10</v>
      </c>
      <c r="K137" s="155" t="s">
        <v>11</v>
      </c>
      <c r="L137" s="157" t="s">
        <v>12</v>
      </c>
      <c r="M137" s="132"/>
    </row>
    <row r="138" spans="1:13" ht="12.75">
      <c r="A138" s="130" t="s">
        <v>13</v>
      </c>
      <c r="B138" s="187"/>
      <c r="C138" s="188"/>
      <c r="D138" s="189"/>
      <c r="E138" s="190"/>
      <c r="F138" s="191"/>
      <c r="G138" s="190"/>
      <c r="H138" s="191"/>
      <c r="I138" s="190"/>
      <c r="J138" s="192"/>
      <c r="K138" s="193"/>
      <c r="L138" s="194"/>
      <c r="M138" s="132"/>
    </row>
    <row r="139" spans="1:13" ht="33.75" customHeight="1">
      <c r="A139" s="131">
        <v>602</v>
      </c>
      <c r="B139" s="131" t="s">
        <v>190</v>
      </c>
      <c r="C139" s="131" t="s">
        <v>191</v>
      </c>
      <c r="D139" s="41" t="s">
        <v>28</v>
      </c>
      <c r="E139" s="135">
        <v>3282</v>
      </c>
      <c r="F139" s="92"/>
      <c r="G139" s="90"/>
      <c r="H139" s="90"/>
      <c r="I139" s="90"/>
      <c r="J139" s="92"/>
      <c r="K139" s="93">
        <f>SUM(E139:F139)-SUM(G139:J139)</f>
        <v>3282</v>
      </c>
      <c r="L139" s="53"/>
      <c r="M139" s="132">
        <v>1</v>
      </c>
    </row>
    <row r="140" spans="1:13" ht="33.75" customHeight="1">
      <c r="A140" s="131">
        <v>102</v>
      </c>
      <c r="B140" s="131" t="s">
        <v>196</v>
      </c>
      <c r="C140" s="131" t="s">
        <v>195</v>
      </c>
      <c r="D140" s="41" t="s">
        <v>28</v>
      </c>
      <c r="E140" s="135">
        <v>2520</v>
      </c>
      <c r="F140" s="92"/>
      <c r="G140" s="90"/>
      <c r="H140" s="90"/>
      <c r="I140" s="90"/>
      <c r="J140" s="92"/>
      <c r="K140" s="93">
        <f>SUM(E140:F140)-SUM(G140:J140)</f>
        <v>2520</v>
      </c>
      <c r="L140" s="53"/>
      <c r="M140" s="132">
        <v>1</v>
      </c>
    </row>
    <row r="141" spans="4:13" ht="13.5" thickBot="1">
      <c r="D141" s="48" t="s">
        <v>32</v>
      </c>
      <c r="E141" s="113">
        <f>SUM(E139:E140)</f>
        <v>5802</v>
      </c>
      <c r="F141" s="113">
        <f aca="true" t="shared" si="15" ref="F141:K141">SUM(F139:F140)</f>
        <v>0</v>
      </c>
      <c r="G141" s="113">
        <f t="shared" si="15"/>
        <v>0</v>
      </c>
      <c r="H141" s="113">
        <f t="shared" si="15"/>
        <v>0</v>
      </c>
      <c r="I141" s="113">
        <f t="shared" si="15"/>
        <v>0</v>
      </c>
      <c r="J141" s="113">
        <f t="shared" si="15"/>
        <v>0</v>
      </c>
      <c r="K141" s="113">
        <f t="shared" si="15"/>
        <v>5802</v>
      </c>
      <c r="M141" s="132">
        <f>SUM(M9:M140)</f>
        <v>77</v>
      </c>
    </row>
    <row r="142" ht="12.75">
      <c r="M142" s="132"/>
    </row>
    <row r="143" spans="5:13" ht="12.75">
      <c r="E143" s="18">
        <f>E23+E48+E75+E102+E128+E141</f>
        <v>271402</v>
      </c>
      <c r="F143" s="18">
        <f aca="true" t="shared" si="16" ref="F143:K143">F23+F48+F75+F102+F128+F141</f>
        <v>0</v>
      </c>
      <c r="G143" s="18">
        <f t="shared" si="16"/>
        <v>0</v>
      </c>
      <c r="H143" s="18">
        <f t="shared" si="16"/>
        <v>0</v>
      </c>
      <c r="I143" s="18">
        <f t="shared" si="16"/>
        <v>0</v>
      </c>
      <c r="J143" s="18">
        <f t="shared" si="16"/>
        <v>0</v>
      </c>
      <c r="K143" s="18">
        <f t="shared" si="16"/>
        <v>271402</v>
      </c>
      <c r="M143" s="133"/>
    </row>
    <row r="144" spans="4:13" ht="12.75">
      <c r="D144" s="129" t="s">
        <v>174</v>
      </c>
      <c r="E144" s="127">
        <f>E143+F143</f>
        <v>271402</v>
      </c>
      <c r="F144" s="126"/>
      <c r="H144" s="129" t="s">
        <v>175</v>
      </c>
      <c r="J144" s="128">
        <f>G143+H143+I143+J143</f>
        <v>0</v>
      </c>
      <c r="M144" s="31"/>
    </row>
    <row r="145" ht="12.75">
      <c r="M145" s="31"/>
    </row>
    <row r="146" ht="12.75">
      <c r="M146" s="31"/>
    </row>
    <row r="147" spans="7:13" ht="12.75">
      <c r="G147" s="61"/>
      <c r="H147" s="62"/>
      <c r="I147" s="62"/>
      <c r="J147" s="62"/>
      <c r="K147" s="73"/>
      <c r="L147" s="63"/>
      <c r="M147" s="64"/>
    </row>
    <row r="148" spans="7:13" ht="12.75">
      <c r="G148" s="61"/>
      <c r="H148" s="65"/>
      <c r="I148" s="62"/>
      <c r="J148" s="62"/>
      <c r="K148" s="73"/>
      <c r="L148" s="63"/>
      <c r="M148" s="63"/>
    </row>
    <row r="149" spans="7:13" ht="12.75">
      <c r="G149" s="61" t="s">
        <v>86</v>
      </c>
      <c r="H149" s="62" t="s">
        <v>61</v>
      </c>
      <c r="I149" s="62" t="s">
        <v>62</v>
      </c>
      <c r="J149" s="62"/>
      <c r="K149" s="73"/>
      <c r="L149" s="63"/>
      <c r="M149" s="64"/>
    </row>
    <row r="150" spans="7:13" ht="12.75">
      <c r="G150" s="61"/>
      <c r="H150" s="62"/>
      <c r="I150" s="62"/>
      <c r="J150" s="62"/>
      <c r="K150" s="73"/>
      <c r="L150" s="63"/>
      <c r="M150" s="63"/>
    </row>
    <row r="151" spans="7:13" ht="12.75">
      <c r="G151" s="61"/>
      <c r="H151" s="62"/>
      <c r="I151" s="62"/>
      <c r="J151" s="62"/>
      <c r="K151" s="73"/>
      <c r="L151" s="64"/>
      <c r="M151" s="63"/>
    </row>
    <row r="152" spans="5:13" ht="12.75">
      <c r="E152"/>
      <c r="G152" s="63"/>
      <c r="H152" s="63"/>
      <c r="I152" s="63"/>
      <c r="J152" s="63"/>
      <c r="K152" s="61"/>
      <c r="L152" s="63"/>
      <c r="M152" s="63"/>
    </row>
    <row r="153" spans="7:13" ht="12.75">
      <c r="G153" s="61"/>
      <c r="H153" s="62" t="s">
        <v>88</v>
      </c>
      <c r="I153" s="62"/>
      <c r="J153" s="62"/>
      <c r="K153" s="73"/>
      <c r="L153" s="63"/>
      <c r="M153" s="63"/>
    </row>
    <row r="154" spans="7:13" ht="12.75">
      <c r="G154" s="61"/>
      <c r="H154" s="62"/>
      <c r="I154" s="62"/>
      <c r="J154" s="62"/>
      <c r="K154" s="74"/>
      <c r="L154" s="63"/>
      <c r="M154" s="63"/>
    </row>
    <row r="155" spans="7:13" ht="12.75">
      <c r="G155" s="61"/>
      <c r="H155" s="62"/>
      <c r="I155" s="62"/>
      <c r="J155" s="62"/>
      <c r="K155" s="73"/>
      <c r="L155" s="63"/>
      <c r="M155" s="63"/>
    </row>
    <row r="159" spans="3:4" ht="12.75">
      <c r="C159" s="19" t="s">
        <v>63</v>
      </c>
      <c r="D159" s="20">
        <f>E17+E18+E19+E20+E21+E22+E34+E35+E36+E37+E38+E39+E40+E67+E68+E69+E70+E71+E72+E73+E74+E87+E88+E89+E90+E91+E92+E96+E97+E98+E99+E100+E101+E113+E115+E116+E117+E118+E120+E121+E123+E124+E125+E126+E140</f>
        <v>126937</v>
      </c>
    </row>
    <row r="160" spans="3:4" ht="12.75">
      <c r="C160" s="21" t="s">
        <v>64</v>
      </c>
      <c r="D160" s="22">
        <f>E41+E42+E43+E44+E45+E46+E47+E58+E59+E60+E61+E62+E63+E64+E65+E66+E114+E119+E127+E139</f>
        <v>79909</v>
      </c>
    </row>
    <row r="161" spans="3:4" ht="12.75">
      <c r="C161" s="23" t="s">
        <v>65</v>
      </c>
      <c r="D161" s="24">
        <f>E9++E10+E11+E12+E13+E14+E15+E16+E93+E94+E95+E122</f>
        <v>64556</v>
      </c>
    </row>
    <row r="162" spans="3:4" ht="12.75">
      <c r="C162" s="25" t="s">
        <v>66</v>
      </c>
      <c r="D162" s="26">
        <v>0</v>
      </c>
    </row>
    <row r="164" spans="4:11" ht="12.75">
      <c r="D164" s="115">
        <f>SUM(D159:D163)</f>
        <v>271402</v>
      </c>
      <c r="E164" s="1">
        <f>D164+F143</f>
        <v>271402</v>
      </c>
      <c r="F164" s="31"/>
      <c r="K164" s="75"/>
    </row>
    <row r="241" ht="12.75">
      <c r="K241" s="71" t="s">
        <v>96</v>
      </c>
    </row>
  </sheetData>
  <sheetProtection selectLockedCells="1" selectUnlockedCells="1"/>
  <mergeCells count="96">
    <mergeCell ref="G137:G138"/>
    <mergeCell ref="H137:H138"/>
    <mergeCell ref="I137:I138"/>
    <mergeCell ref="J137:J138"/>
    <mergeCell ref="K137:K138"/>
    <mergeCell ref="L137:L138"/>
    <mergeCell ref="D131:H131"/>
    <mergeCell ref="D132:H132"/>
    <mergeCell ref="D133:H133"/>
    <mergeCell ref="E136:F136"/>
    <mergeCell ref="G136:J136"/>
    <mergeCell ref="B137:B138"/>
    <mergeCell ref="C137:C138"/>
    <mergeCell ref="D137:D138"/>
    <mergeCell ref="E137:E138"/>
    <mergeCell ref="F137:F138"/>
    <mergeCell ref="J55:J56"/>
    <mergeCell ref="K55:K56"/>
    <mergeCell ref="L55:L56"/>
    <mergeCell ref="D52:H52"/>
    <mergeCell ref="E54:F54"/>
    <mergeCell ref="G54:J54"/>
    <mergeCell ref="I55:I56"/>
    <mergeCell ref="C55:C56"/>
    <mergeCell ref="D55:D56"/>
    <mergeCell ref="E55:E56"/>
    <mergeCell ref="F55:F56"/>
    <mergeCell ref="G55:G56"/>
    <mergeCell ref="H55:H56"/>
    <mergeCell ref="I31:I32"/>
    <mergeCell ref="J31:J32"/>
    <mergeCell ref="K31:K32"/>
    <mergeCell ref="L31:L32"/>
    <mergeCell ref="D50:H50"/>
    <mergeCell ref="D51:H51"/>
    <mergeCell ref="C31:C32"/>
    <mergeCell ref="D31:D32"/>
    <mergeCell ref="E31:E32"/>
    <mergeCell ref="F31:F32"/>
    <mergeCell ref="G31:G32"/>
    <mergeCell ref="H31:H32"/>
    <mergeCell ref="C84:C85"/>
    <mergeCell ref="D84:D85"/>
    <mergeCell ref="E84:E85"/>
    <mergeCell ref="F84:F85"/>
    <mergeCell ref="G84:G85"/>
    <mergeCell ref="D1:H1"/>
    <mergeCell ref="D2:H2"/>
    <mergeCell ref="D3:H3"/>
    <mergeCell ref="E30:F30"/>
    <mergeCell ref="G30:J30"/>
    <mergeCell ref="H84:H85"/>
    <mergeCell ref="I84:I85"/>
    <mergeCell ref="J84:J85"/>
    <mergeCell ref="K84:K85"/>
    <mergeCell ref="L84:L85"/>
    <mergeCell ref="D78:H78"/>
    <mergeCell ref="D79:H79"/>
    <mergeCell ref="D80:H80"/>
    <mergeCell ref="E83:F83"/>
    <mergeCell ref="G83:J83"/>
    <mergeCell ref="D25:H25"/>
    <mergeCell ref="D26:H26"/>
    <mergeCell ref="D27:H27"/>
    <mergeCell ref="E5:F5"/>
    <mergeCell ref="G5:J5"/>
    <mergeCell ref="I6:I7"/>
    <mergeCell ref="J6:J7"/>
    <mergeCell ref="D6:D7"/>
    <mergeCell ref="E6:E7"/>
    <mergeCell ref="K6:K7"/>
    <mergeCell ref="C6:C7"/>
    <mergeCell ref="F6:F7"/>
    <mergeCell ref="G6:G7"/>
    <mergeCell ref="H6:H7"/>
    <mergeCell ref="L6:L7"/>
    <mergeCell ref="I110:I111"/>
    <mergeCell ref="J110:J111"/>
    <mergeCell ref="K110:K111"/>
    <mergeCell ref="L110:L111"/>
    <mergeCell ref="D104:H104"/>
    <mergeCell ref="D105:H105"/>
    <mergeCell ref="D106:H106"/>
    <mergeCell ref="E109:F109"/>
    <mergeCell ref="G109:J109"/>
    <mergeCell ref="D110:D111"/>
    <mergeCell ref="B6:B7"/>
    <mergeCell ref="B31:B32"/>
    <mergeCell ref="B55:B56"/>
    <mergeCell ref="B84:B85"/>
    <mergeCell ref="B110:B111"/>
    <mergeCell ref="H110:H111"/>
    <mergeCell ref="C110:C111"/>
    <mergeCell ref="E110:E111"/>
    <mergeCell ref="F110:F111"/>
    <mergeCell ref="G110:G111"/>
  </mergeCells>
  <printOptions/>
  <pageMargins left="0.6701388888888888" right="0.15763888888888888" top="0.19652777777777777" bottom="0.19652777777777777" header="0.5118055555555555" footer="0.511805555555555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2019-01-31T15:10:50Z</cp:lastPrinted>
  <dcterms:created xsi:type="dcterms:W3CDTF">2014-09-04T19:53:31Z</dcterms:created>
  <dcterms:modified xsi:type="dcterms:W3CDTF">2019-02-06T17:22:18Z</dcterms:modified>
  <cp:category/>
  <cp:version/>
  <cp:contentType/>
  <cp:contentStatus/>
</cp:coreProperties>
</file>